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b80a20123d9391b/Funka/Prislistor/"/>
    </mc:Choice>
  </mc:AlternateContent>
  <xr:revisionPtr revIDLastSave="210" documentId="8_{4FB7BD57-3267-9D4D-959B-DCF83417F0C7}" xr6:coauthVersionLast="47" xr6:coauthVersionMax="47" xr10:uidLastSave="{89062BF5-043E-C645-8D4A-6C594C3613CE}"/>
  <bookViews>
    <workbookView xWindow="42140" yWindow="4200" windowWidth="42020" windowHeight="26540" xr2:uid="{A012072F-F01E-4490-ACE2-DC152C2C1F13}"/>
  </bookViews>
  <sheets>
    <sheet name="Funka Academ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3" l="1"/>
  <c r="H80" i="3"/>
  <c r="G80" i="3"/>
  <c r="F80" i="3"/>
  <c r="E80" i="3"/>
  <c r="D80" i="3"/>
  <c r="I70" i="3"/>
  <c r="H70" i="3"/>
  <c r="G70" i="3"/>
  <c r="F70" i="3"/>
  <c r="E70" i="3"/>
  <c r="D70" i="3"/>
  <c r="K42" i="3"/>
  <c r="L42" i="3"/>
  <c r="M42" i="3"/>
  <c r="N42" i="3"/>
  <c r="O42" i="3"/>
  <c r="P42" i="3"/>
  <c r="K43" i="3"/>
  <c r="L43" i="3"/>
  <c r="M43" i="3"/>
  <c r="N43" i="3"/>
  <c r="O43" i="3"/>
  <c r="P43" i="3"/>
  <c r="K44" i="3"/>
  <c r="L44" i="3"/>
  <c r="M44" i="3"/>
  <c r="N44" i="3"/>
  <c r="O44" i="3"/>
  <c r="P44" i="3"/>
  <c r="K45" i="3"/>
  <c r="L45" i="3"/>
  <c r="M45" i="3"/>
  <c r="N45" i="3"/>
  <c r="O45" i="3"/>
  <c r="P45" i="3"/>
  <c r="K46" i="3"/>
  <c r="L46" i="3"/>
  <c r="M46" i="3"/>
  <c r="N46" i="3"/>
  <c r="O46" i="3"/>
  <c r="P46" i="3"/>
  <c r="K47" i="3"/>
  <c r="L47" i="3"/>
  <c r="M47" i="3"/>
  <c r="N47" i="3"/>
  <c r="O47" i="3"/>
  <c r="P47" i="3"/>
  <c r="K48" i="3"/>
  <c r="L48" i="3"/>
  <c r="M48" i="3"/>
  <c r="N48" i="3"/>
  <c r="O48" i="3"/>
  <c r="P48" i="3"/>
  <c r="P41" i="3"/>
  <c r="O41" i="3"/>
  <c r="N41" i="3"/>
  <c r="M41" i="3"/>
  <c r="L41" i="3"/>
  <c r="K41" i="3"/>
  <c r="P51" i="3"/>
  <c r="O51" i="3"/>
  <c r="N51" i="3"/>
  <c r="M51" i="3"/>
  <c r="L51" i="3"/>
  <c r="K51" i="3"/>
  <c r="P6" i="3" l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52" i="3"/>
  <c r="P53" i="3"/>
  <c r="P54" i="3"/>
  <c r="P55" i="3"/>
  <c r="P56" i="3"/>
  <c r="P57" i="3"/>
  <c r="P58" i="3"/>
  <c r="P61" i="3"/>
  <c r="P62" i="3"/>
  <c r="P63" i="3"/>
  <c r="P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52" i="3"/>
  <c r="O53" i="3"/>
  <c r="O54" i="3"/>
  <c r="O55" i="3"/>
  <c r="O56" i="3"/>
  <c r="O57" i="3"/>
  <c r="O58" i="3"/>
  <c r="O61" i="3"/>
  <c r="O62" i="3"/>
  <c r="O63" i="3"/>
  <c r="O5" i="3"/>
  <c r="H87" i="3"/>
  <c r="H86" i="3"/>
  <c r="H85" i="3"/>
  <c r="H84" i="3"/>
  <c r="H83" i="3"/>
  <c r="H82" i="3"/>
  <c r="H81" i="3"/>
  <c r="H77" i="3"/>
  <c r="H76" i="3"/>
  <c r="H75" i="3"/>
  <c r="H74" i="3"/>
  <c r="H73" i="3"/>
  <c r="H72" i="3"/>
  <c r="H71" i="3"/>
  <c r="O64" i="3" l="1"/>
  <c r="H64" i="3" s="1"/>
  <c r="H65" i="3" s="1"/>
  <c r="P64" i="3"/>
  <c r="I64" i="3" s="1"/>
  <c r="I65" i="3" s="1"/>
  <c r="E82" i="3" l="1"/>
  <c r="F82" i="3"/>
  <c r="G82" i="3"/>
  <c r="I82" i="3"/>
  <c r="E83" i="3"/>
  <c r="F83" i="3"/>
  <c r="G83" i="3"/>
  <c r="I83" i="3"/>
  <c r="E84" i="3"/>
  <c r="F84" i="3"/>
  <c r="G84" i="3"/>
  <c r="I84" i="3"/>
  <c r="E85" i="3"/>
  <c r="F85" i="3"/>
  <c r="G85" i="3"/>
  <c r="I85" i="3"/>
  <c r="E86" i="3"/>
  <c r="F86" i="3"/>
  <c r="G86" i="3"/>
  <c r="I86" i="3"/>
  <c r="E87" i="3"/>
  <c r="F87" i="3"/>
  <c r="G87" i="3"/>
  <c r="I87" i="3"/>
  <c r="D87" i="3"/>
  <c r="D86" i="3"/>
  <c r="D85" i="3"/>
  <c r="D84" i="3"/>
  <c r="D83" i="3"/>
  <c r="D82" i="3"/>
  <c r="E81" i="3"/>
  <c r="F81" i="3"/>
  <c r="G81" i="3"/>
  <c r="I81" i="3"/>
  <c r="D81" i="3"/>
  <c r="E72" i="3"/>
  <c r="F72" i="3"/>
  <c r="G72" i="3"/>
  <c r="I72" i="3"/>
  <c r="E73" i="3"/>
  <c r="F73" i="3"/>
  <c r="G73" i="3"/>
  <c r="I73" i="3"/>
  <c r="E74" i="3"/>
  <c r="F74" i="3"/>
  <c r="G74" i="3"/>
  <c r="I74" i="3"/>
  <c r="E75" i="3"/>
  <c r="F75" i="3"/>
  <c r="G75" i="3"/>
  <c r="I75" i="3"/>
  <c r="E76" i="3"/>
  <c r="F76" i="3"/>
  <c r="G76" i="3"/>
  <c r="I76" i="3"/>
  <c r="E77" i="3"/>
  <c r="F77" i="3"/>
  <c r="G77" i="3"/>
  <c r="I77" i="3"/>
  <c r="D77" i="3"/>
  <c r="D76" i="3"/>
  <c r="D75" i="3"/>
  <c r="D74" i="3"/>
  <c r="D73" i="3"/>
  <c r="D72" i="3"/>
  <c r="E71" i="3"/>
  <c r="F71" i="3"/>
  <c r="G71" i="3"/>
  <c r="I71" i="3"/>
  <c r="D71" i="3"/>
  <c r="K52" i="3"/>
  <c r="L52" i="3"/>
  <c r="M52" i="3"/>
  <c r="N52" i="3"/>
  <c r="K53" i="3"/>
  <c r="L53" i="3"/>
  <c r="M53" i="3"/>
  <c r="N53" i="3"/>
  <c r="K54" i="3"/>
  <c r="L54" i="3"/>
  <c r="M54" i="3"/>
  <c r="N54" i="3"/>
  <c r="K55" i="3"/>
  <c r="L55" i="3"/>
  <c r="M55" i="3"/>
  <c r="N55" i="3"/>
  <c r="K56" i="3"/>
  <c r="L56" i="3"/>
  <c r="M56" i="3"/>
  <c r="N56" i="3"/>
  <c r="K57" i="3"/>
  <c r="L57" i="3"/>
  <c r="M57" i="3"/>
  <c r="N57" i="3"/>
  <c r="K58" i="3"/>
  <c r="L58" i="3"/>
  <c r="M58" i="3"/>
  <c r="N58" i="3"/>
  <c r="K61" i="3"/>
  <c r="L61" i="3"/>
  <c r="M61" i="3"/>
  <c r="N61" i="3"/>
  <c r="K62" i="3"/>
  <c r="L62" i="3"/>
  <c r="M62" i="3"/>
  <c r="N62" i="3"/>
  <c r="K63" i="3"/>
  <c r="L63" i="3"/>
  <c r="M63" i="3"/>
  <c r="N63" i="3"/>
  <c r="K23" i="3"/>
  <c r="L23" i="3"/>
  <c r="M23" i="3"/>
  <c r="N23" i="3"/>
  <c r="K24" i="3"/>
  <c r="L24" i="3"/>
  <c r="M24" i="3"/>
  <c r="N24" i="3"/>
  <c r="K25" i="3"/>
  <c r="L25" i="3"/>
  <c r="M25" i="3"/>
  <c r="N25" i="3"/>
  <c r="K26" i="3"/>
  <c r="L26" i="3"/>
  <c r="M26" i="3"/>
  <c r="N26" i="3"/>
  <c r="K27" i="3"/>
  <c r="L27" i="3"/>
  <c r="M27" i="3"/>
  <c r="N27" i="3"/>
  <c r="K28" i="3"/>
  <c r="L28" i="3"/>
  <c r="M28" i="3"/>
  <c r="N28" i="3"/>
  <c r="K29" i="3"/>
  <c r="L29" i="3"/>
  <c r="M29" i="3"/>
  <c r="N29" i="3"/>
  <c r="K30" i="3"/>
  <c r="L30" i="3"/>
  <c r="M30" i="3"/>
  <c r="N30" i="3"/>
  <c r="K31" i="3"/>
  <c r="L31" i="3"/>
  <c r="M31" i="3"/>
  <c r="N31" i="3"/>
  <c r="K32" i="3"/>
  <c r="L32" i="3"/>
  <c r="M32" i="3"/>
  <c r="N32" i="3"/>
  <c r="K33" i="3"/>
  <c r="L33" i="3"/>
  <c r="M33" i="3"/>
  <c r="N33" i="3"/>
  <c r="K34" i="3"/>
  <c r="L34" i="3"/>
  <c r="M34" i="3"/>
  <c r="N34" i="3"/>
  <c r="K35" i="3"/>
  <c r="L35" i="3"/>
  <c r="M35" i="3"/>
  <c r="N35" i="3"/>
  <c r="K36" i="3"/>
  <c r="L36" i="3"/>
  <c r="M36" i="3"/>
  <c r="N36" i="3"/>
  <c r="K37" i="3"/>
  <c r="L37" i="3"/>
  <c r="M37" i="3"/>
  <c r="N37" i="3"/>
  <c r="K38" i="3"/>
  <c r="L38" i="3"/>
  <c r="M38" i="3"/>
  <c r="N38" i="3"/>
  <c r="K6" i="3"/>
  <c r="L6" i="3"/>
  <c r="M6" i="3"/>
  <c r="N6" i="3"/>
  <c r="K7" i="3"/>
  <c r="L7" i="3"/>
  <c r="M7" i="3"/>
  <c r="N7" i="3"/>
  <c r="K8" i="3"/>
  <c r="L8" i="3"/>
  <c r="M8" i="3"/>
  <c r="N8" i="3"/>
  <c r="K9" i="3"/>
  <c r="L9" i="3"/>
  <c r="M9" i="3"/>
  <c r="N9" i="3"/>
  <c r="K10" i="3"/>
  <c r="L10" i="3"/>
  <c r="M10" i="3"/>
  <c r="N10" i="3"/>
  <c r="K11" i="3"/>
  <c r="L11" i="3"/>
  <c r="M11" i="3"/>
  <c r="N11" i="3"/>
  <c r="K12" i="3"/>
  <c r="L12" i="3"/>
  <c r="M12" i="3"/>
  <c r="N12" i="3"/>
  <c r="K13" i="3"/>
  <c r="L13" i="3"/>
  <c r="M13" i="3"/>
  <c r="N13" i="3"/>
  <c r="K14" i="3"/>
  <c r="L14" i="3"/>
  <c r="M14" i="3"/>
  <c r="N14" i="3"/>
  <c r="K15" i="3"/>
  <c r="L15" i="3"/>
  <c r="M15" i="3"/>
  <c r="N15" i="3"/>
  <c r="K16" i="3"/>
  <c r="L16" i="3"/>
  <c r="M16" i="3"/>
  <c r="N16" i="3"/>
  <c r="K17" i="3"/>
  <c r="L17" i="3"/>
  <c r="M17" i="3"/>
  <c r="N17" i="3"/>
  <c r="K18" i="3"/>
  <c r="L18" i="3"/>
  <c r="M18" i="3"/>
  <c r="N18" i="3"/>
  <c r="K19" i="3"/>
  <c r="L19" i="3"/>
  <c r="M19" i="3"/>
  <c r="N19" i="3"/>
  <c r="K20" i="3"/>
  <c r="L20" i="3"/>
  <c r="M20" i="3"/>
  <c r="N20" i="3"/>
  <c r="L5" i="3"/>
  <c r="M5" i="3"/>
  <c r="N5" i="3"/>
  <c r="K5" i="3"/>
  <c r="L64" i="3" l="1"/>
  <c r="E64" i="3" s="1"/>
  <c r="E65" i="3" s="1"/>
  <c r="M64" i="3"/>
  <c r="F64" i="3" s="1"/>
  <c r="F65" i="3" s="1"/>
  <c r="N64" i="3"/>
  <c r="K64" i="3"/>
  <c r="G64" i="3" l="1"/>
  <c r="G65" i="3" s="1"/>
  <c r="D64" i="3"/>
  <c r="D65" i="3" s="1"/>
  <c r="C69" i="3" l="1"/>
  <c r="C67" i="3"/>
  <c r="C66" i="3" l="1"/>
  <c r="C68" i="3" s="1"/>
</calcChain>
</file>

<file path=xl/sharedStrings.xml><?xml version="1.0" encoding="utf-8"?>
<sst xmlns="http://schemas.openxmlformats.org/spreadsheetml/2006/main" count="122" uniqueCount="61">
  <si>
    <t>1-9</t>
  </si>
  <si>
    <t>10-19</t>
  </si>
  <si>
    <t>100-199</t>
  </si>
  <si>
    <t>20-99</t>
  </si>
  <si>
    <t>Fee per user excl VAT</t>
  </si>
  <si>
    <t xml:space="preserve">Single course on-demand </t>
  </si>
  <si>
    <t>Introduction to accessibility</t>
  </si>
  <si>
    <t>Creating accessible UX design</t>
  </si>
  <si>
    <t>Communicating in plain language</t>
  </si>
  <si>
    <t>EU policy and accessibility requirements</t>
  </si>
  <si>
    <t>Publishing accessibly on the web</t>
  </si>
  <si>
    <t>Accessible technology, code and development</t>
  </si>
  <si>
    <t>Introduction to creating accessible documents</t>
  </si>
  <si>
    <t>Making MS Word and PDF documents accessible</t>
  </si>
  <si>
    <t>Making MS Excel and PDF documents accessible</t>
  </si>
  <si>
    <t>Making MS PowerPoint and PDF documents accessible</t>
  </si>
  <si>
    <t>Making InDesign and PDF documents accessible</t>
  </si>
  <si>
    <t>Making PDF documents accessible in Acrobat Pro</t>
  </si>
  <si>
    <t>Accessible social media – creating content that reaches everyone</t>
  </si>
  <si>
    <t>Accessible mobile applications – developing apps that reach everyone</t>
  </si>
  <si>
    <t>Accessible video and mobile media – creating films that reach everyone</t>
  </si>
  <si>
    <t>Universal Design</t>
  </si>
  <si>
    <t>On-demand packages</t>
  </si>
  <si>
    <t>Live &amp; on-demand packages</t>
  </si>
  <si>
    <t>Accessibility for UX Frontend Designers</t>
  </si>
  <si>
    <t>Creating accessible documents</t>
  </si>
  <si>
    <t>All courses</t>
  </si>
  <si>
    <t>Accessibility for Developers</t>
  </si>
  <si>
    <t>Accessibility for Creatives</t>
  </si>
  <si>
    <t>Accessibility for Editors</t>
  </si>
  <si>
    <t>CPACC preparatory course (IAAP certification)</t>
  </si>
  <si>
    <t>WAS preparatory course (IAAP certification)</t>
  </si>
  <si>
    <t>ADS preparatory course (IAAP certification)</t>
  </si>
  <si>
    <t>200-999</t>
  </si>
  <si>
    <t>1000-</t>
  </si>
  <si>
    <t>Total fees without discount:</t>
  </si>
  <si>
    <t>Package discount:</t>
  </si>
  <si>
    <t>Volume discount:</t>
  </si>
  <si>
    <t>Your cost:</t>
  </si>
  <si>
    <t xml:space="preserve"> </t>
  </si>
  <si>
    <t>User volume</t>
  </si>
  <si>
    <t>User quantity</t>
  </si>
  <si>
    <t>Accessibility for Non-specialists</t>
  </si>
  <si>
    <t>Single course live &amp; on-demand</t>
  </si>
  <si>
    <t>1 self-paced course with 6 months user license</t>
  </si>
  <si>
    <t>1 live session + 1 self-paced course with 6 months user license</t>
  </si>
  <si>
    <t>Accessibility for Decision-makers</t>
  </si>
  <si>
    <t>IAAP certification preparation</t>
  </si>
  <si>
    <t>5 self-paced courses with 6 months user license</t>
  </si>
  <si>
    <t>7 self-paced courses with 6 months user license</t>
  </si>
  <si>
    <t>8 self-paced courses with 6 months user license</t>
  </si>
  <si>
    <t>10 self-paced courses with 6 months user license</t>
  </si>
  <si>
    <t>14 self-paced courses with 6 months user license</t>
  </si>
  <si>
    <t>16 self-paced courses with 6 months user license</t>
  </si>
  <si>
    <t>5 live sessions + 5 self-paced courses with 6 months user license</t>
  </si>
  <si>
    <t>7 live sessions + 7 self-paced courses with 6 months user license</t>
  </si>
  <si>
    <t>8 live sessions + 8 self-paced courses with 6 months user license</t>
  </si>
  <si>
    <t>10 live sessions + 10 self-paced courses with 6 months user license</t>
  </si>
  <si>
    <t>14 live sessions + 14 self-paced courses with 6 months user license</t>
  </si>
  <si>
    <t>16 live sessions + 16 self-paced courses with 6 months user license</t>
  </si>
  <si>
    <t>1 self-paced course + 2 live sessions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</si>
</sst>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#,##0_);[Red]\(&quot;kr&quot;#,##0\)"/>
    <numFmt numFmtId="165" formatCode="#,##0_ ;[Red]\-#,##0\ "/>
    <numFmt numFmtId="166" formatCode="#,##0\ [$€-1];[Red]\-#,##0\ [$€-1]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indent="3"/>
    </xf>
    <xf numFmtId="165" fontId="2" fillId="0" borderId="1" xfId="0" applyNumberFormat="1" applyFont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>
      <alignment horizontal="left"/>
    </xf>
    <xf numFmtId="165" fontId="2" fillId="0" borderId="7" xfId="0" applyNumberFormat="1" applyFont="1" applyBorder="1" applyAlignment="1" applyProtection="1">
      <alignment horizontal="center"/>
      <protection locked="0"/>
    </xf>
    <xf numFmtId="166" fontId="2" fillId="3" borderId="7" xfId="0" applyNumberFormat="1" applyFont="1" applyFill="1" applyBorder="1" applyAlignment="1">
      <alignment horizontal="left"/>
    </xf>
    <xf numFmtId="166" fontId="2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1" fillId="3" borderId="6" xfId="0" applyFont="1" applyFill="1" applyBorder="1" applyAlignment="1">
      <alignment horizontal="left"/>
    </xf>
    <xf numFmtId="0" fontId="8" fillId="3" borderId="5" xfId="1" applyFill="1" applyBorder="1" applyAlignment="1">
      <alignment horizontal="left" indent="3"/>
    </xf>
    <xf numFmtId="0" fontId="1" fillId="3" borderId="9" xfId="0" applyFont="1" applyFill="1" applyBorder="1" applyAlignment="1">
      <alignment horizontal="left"/>
    </xf>
    <xf numFmtId="0" fontId="8" fillId="3" borderId="5" xfId="1" applyFill="1" applyBorder="1" applyAlignment="1" applyProtection="1">
      <alignment horizontal="left" indent="3"/>
      <protection locked="0"/>
    </xf>
    <xf numFmtId="0" fontId="8" fillId="3" borderId="8" xfId="1" applyFill="1" applyBorder="1" applyAlignment="1" applyProtection="1">
      <alignment horizontal="left" indent="3"/>
      <protection locked="0"/>
    </xf>
    <xf numFmtId="0" fontId="3" fillId="2" borderId="3" xfId="0" applyFont="1" applyFill="1" applyBorder="1" applyAlignment="1">
      <alignment horizontal="center"/>
    </xf>
    <xf numFmtId="166" fontId="6" fillId="0" borderId="0" xfId="0" applyNumberFormat="1" applyFont="1" applyAlignment="1">
      <alignment horizontal="left"/>
    </xf>
  </cellXfs>
  <cellStyles count="3">
    <cellStyle name="Followed Hyperlink" xfId="2" builtinId="9" customBuiltin="1"/>
    <cellStyle name="Hyperlink" xfId="1" builtinId="8"/>
    <cellStyle name="Normal" xfId="0" builtinId="0"/>
  </cellStyles>
  <dxfs count="13"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unka.com/en/funka-academy/courses-that-quickly-provide-competence/accessible-social-media--creating-content-that-reach-everyone/" TargetMode="External"/><Relationship Id="rId18" Type="http://schemas.openxmlformats.org/officeDocument/2006/relationships/hyperlink" Target="https://www.funka.com/en/funka-academy/course-packages-for-roles-and-functions/accessibility-for-developers---course-package/" TargetMode="External"/><Relationship Id="rId26" Type="http://schemas.openxmlformats.org/officeDocument/2006/relationships/hyperlink" Target="https://www.funka.com/en/funka-academy/f%C3%B6rberedande-certifiering/was-certification---preparatory-training-courses/" TargetMode="External"/><Relationship Id="rId39" Type="http://schemas.openxmlformats.org/officeDocument/2006/relationships/hyperlink" Target="https://www.funka.com/en/funka-academy/courses-that-quickly-provide-competence/making-pdf-documents-accessible-in-acrobat-pro/" TargetMode="External"/><Relationship Id="rId21" Type="http://schemas.openxmlformats.org/officeDocument/2006/relationships/hyperlink" Target="https://www.funka.com/en/funka-academy/course-packages-for-roles-and-functions/accessibility-for-decision-makers---course-package/" TargetMode="External"/><Relationship Id="rId34" Type="http://schemas.openxmlformats.org/officeDocument/2006/relationships/hyperlink" Target="https://www.funka.com/en/funka-academy/courses-that-quickly-provide-competence/introduction-to-creating-accessible-documents/" TargetMode="External"/><Relationship Id="rId42" Type="http://schemas.openxmlformats.org/officeDocument/2006/relationships/hyperlink" Target="https://www.funka.com/en/funka-academy/courses-that-quickly-provide-competence/accessible-video-and-mobile-media/" TargetMode="External"/><Relationship Id="rId47" Type="http://schemas.openxmlformats.org/officeDocument/2006/relationships/hyperlink" Target="https://www.funka.com/en/funka-academy/course-packages-for-roles-and-functions/creating-accessible-documents---course-package2/" TargetMode="External"/><Relationship Id="rId50" Type="http://schemas.openxmlformats.org/officeDocument/2006/relationships/hyperlink" Target="https://www.funka.com/en/funka-academy/course-packages-for-roles-and-functions/accessibility-for-editors---course-package/" TargetMode="External"/><Relationship Id="rId7" Type="http://schemas.openxmlformats.org/officeDocument/2006/relationships/hyperlink" Target="https://www.funka.com/en/funka-academy/courses-that-quickly-provide-competence/introduction-to-creating-accessible-documents/" TargetMode="External"/><Relationship Id="rId2" Type="http://schemas.openxmlformats.org/officeDocument/2006/relationships/hyperlink" Target="https://www.funka.com/en/funka-academy/courses-that-quickly-provide-competence/how-to-create-accessible-ux-design/" TargetMode="External"/><Relationship Id="rId16" Type="http://schemas.openxmlformats.org/officeDocument/2006/relationships/hyperlink" Target="https://www.funka.com/en/funka-academy/courses-that-quickly-provide-competence/universal-design/" TargetMode="External"/><Relationship Id="rId29" Type="http://schemas.openxmlformats.org/officeDocument/2006/relationships/hyperlink" Target="https://www.funka.com/en/funka-academy/courses-that-quickly-provide-competence/how-to-create-accessible-ux-design/" TargetMode="External"/><Relationship Id="rId11" Type="http://schemas.openxmlformats.org/officeDocument/2006/relationships/hyperlink" Target="https://www.funka.com/en/funka-academy/courses-that-quickly-provide-competence/making-indesign-and-pdf-documents-accessible/" TargetMode="External"/><Relationship Id="rId24" Type="http://schemas.openxmlformats.org/officeDocument/2006/relationships/hyperlink" Target="https://www.funka.com/en/funka-academy/course-packages-for-roles-and-functions/all-courses---course-package/" TargetMode="External"/><Relationship Id="rId32" Type="http://schemas.openxmlformats.org/officeDocument/2006/relationships/hyperlink" Target="https://www.funka.com/en/funka-academy/courses-that-quickly-provide-competence/publishing-accessibly-on-the-web/" TargetMode="External"/><Relationship Id="rId37" Type="http://schemas.openxmlformats.org/officeDocument/2006/relationships/hyperlink" Target="https://www.funka.com/en/funka-academy/courses-that-quickly-provide-competence/making-ms-powerpoint-and-pdf-documents-accessible/" TargetMode="External"/><Relationship Id="rId40" Type="http://schemas.openxmlformats.org/officeDocument/2006/relationships/hyperlink" Target="https://www.funka.com/en/funka-academy/courses-that-quickly-provide-competence/accessible-social-media--creating-content-that-reach-everyone/" TargetMode="External"/><Relationship Id="rId45" Type="http://schemas.openxmlformats.org/officeDocument/2006/relationships/hyperlink" Target="https://www.funka.com/en/funka-academy/course-packages-for-roles-and-functions/accessibility-for-developers---course-package/" TargetMode="External"/><Relationship Id="rId5" Type="http://schemas.openxmlformats.org/officeDocument/2006/relationships/hyperlink" Target="https://www.funka.com/en/funka-academy/courses-that-quickly-provide-competence/publishing-accessibly-on-the-web/" TargetMode="External"/><Relationship Id="rId15" Type="http://schemas.openxmlformats.org/officeDocument/2006/relationships/hyperlink" Target="https://www.funka.com/en/funka-academy/courses-that-quickly-provide-competence/accessible-video-and-mobile-media/" TargetMode="External"/><Relationship Id="rId23" Type="http://schemas.openxmlformats.org/officeDocument/2006/relationships/hyperlink" Target="https://www.funka.com/en/funka-academy/course-packages-for-roles-and-functions/accessibility-for-editors---course-package/" TargetMode="External"/><Relationship Id="rId28" Type="http://schemas.openxmlformats.org/officeDocument/2006/relationships/hyperlink" Target="https://www.funka.com/en/funka-academy/courses-that-quickly-provide-competence/introduction-to-accessibility/" TargetMode="External"/><Relationship Id="rId36" Type="http://schemas.openxmlformats.org/officeDocument/2006/relationships/hyperlink" Target="https://www.funka.com/en/funka-academy/courses-that-quickly-provide-competence/making-ms-excel-and-pdf-documents-accessible/" TargetMode="External"/><Relationship Id="rId49" Type="http://schemas.openxmlformats.org/officeDocument/2006/relationships/hyperlink" Target="https://www.funka.com/en/funka-academy/course-packages-for-roles-and-functions/accessibility-for-creatives---course-package/" TargetMode="External"/><Relationship Id="rId10" Type="http://schemas.openxmlformats.org/officeDocument/2006/relationships/hyperlink" Target="https://www.funka.com/en/funka-academy/courses-that-quickly-provide-competence/making-ms-powerpoint-and-pdf-documents-accessible/" TargetMode="External"/><Relationship Id="rId19" Type="http://schemas.openxmlformats.org/officeDocument/2006/relationships/hyperlink" Target="https://www.funka.com/en/funka-academy/course-packages-for-roles-and-functions/accessibility-for-ux-frontend-designers---course-package/" TargetMode="External"/><Relationship Id="rId31" Type="http://schemas.openxmlformats.org/officeDocument/2006/relationships/hyperlink" Target="https://www.funka.com/en/funka-academy/courses-that-quickly-provide-competence/eu-policy-and-accessibility-requirements/" TargetMode="External"/><Relationship Id="rId44" Type="http://schemas.openxmlformats.org/officeDocument/2006/relationships/hyperlink" Target="https://www.funka.com/en/funka-academy/course-packages-for-roles-and-functions/accessibility-for-non-specialists_course-package/" TargetMode="External"/><Relationship Id="rId4" Type="http://schemas.openxmlformats.org/officeDocument/2006/relationships/hyperlink" Target="https://www.funka.com/en/funka-academy/courses-that-quickly-provide-competence/eu-policy-and-accessibility-requirements/" TargetMode="External"/><Relationship Id="rId9" Type="http://schemas.openxmlformats.org/officeDocument/2006/relationships/hyperlink" Target="https://www.funka.com/en/funka-academy/courses-that-quickly-provide-competence/making-ms-excel-and-pdf-documents-accessible/" TargetMode="External"/><Relationship Id="rId14" Type="http://schemas.openxmlformats.org/officeDocument/2006/relationships/hyperlink" Target="https://www.funka.com/en/funka-academy/courses-that-quickly-provide-competence/how-to-create-accessible-native-mobile-apps/" TargetMode="External"/><Relationship Id="rId22" Type="http://schemas.openxmlformats.org/officeDocument/2006/relationships/hyperlink" Target="https://www.funka.com/en/funka-academy/course-packages-for-roles-and-functions/accessibility-for-creatives---course-package/" TargetMode="External"/><Relationship Id="rId27" Type="http://schemas.openxmlformats.org/officeDocument/2006/relationships/hyperlink" Target="https://www.funka.com/en/funka-academy/f%C3%B6rberedande-certifiering/ads-certification---preparatory-training-courses/" TargetMode="External"/><Relationship Id="rId30" Type="http://schemas.openxmlformats.org/officeDocument/2006/relationships/hyperlink" Target="https://www.funka.com/en/funka-academy/courses-that-quickly-provide-competence/communicating-in-plain-language/" TargetMode="External"/><Relationship Id="rId35" Type="http://schemas.openxmlformats.org/officeDocument/2006/relationships/hyperlink" Target="https://www.funka.com/en/funka-academy/courses-that-quickly-provide-competence/making-ms-word-and-pdf-documents-accessible/" TargetMode="External"/><Relationship Id="rId43" Type="http://schemas.openxmlformats.org/officeDocument/2006/relationships/hyperlink" Target="https://www.funka.com/en/funka-academy/courses-that-quickly-provide-competence/universal-design/" TargetMode="External"/><Relationship Id="rId48" Type="http://schemas.openxmlformats.org/officeDocument/2006/relationships/hyperlink" Target="https://www.funka.com/en/funka-academy/course-packages-for-roles-and-functions/accessibility-for-decision-makers---course-package/" TargetMode="External"/><Relationship Id="rId8" Type="http://schemas.openxmlformats.org/officeDocument/2006/relationships/hyperlink" Target="https://www.funka.com/en/funka-academy/courses-that-quickly-provide-competence/making-ms-word-and-pdf-documents-accessible/" TargetMode="External"/><Relationship Id="rId51" Type="http://schemas.openxmlformats.org/officeDocument/2006/relationships/hyperlink" Target="https://www.funka.com/en/funka-academy/course-packages-for-roles-and-functions/all-courses---course-package/" TargetMode="External"/><Relationship Id="rId3" Type="http://schemas.openxmlformats.org/officeDocument/2006/relationships/hyperlink" Target="https://www.funka.com/en/funka-academy/courses-that-quickly-provide-competence/communicating-in-plain-language/" TargetMode="External"/><Relationship Id="rId12" Type="http://schemas.openxmlformats.org/officeDocument/2006/relationships/hyperlink" Target="https://www.funka.com/en/funka-academy/courses-that-quickly-provide-competence/making-pdf-documents-accessible-in-acrobat-pro/" TargetMode="External"/><Relationship Id="rId17" Type="http://schemas.openxmlformats.org/officeDocument/2006/relationships/hyperlink" Target="https://www.funka.com/en/funka-academy/course-packages-for-roles-and-functions/accessibility-for-non-specialists_course-package/" TargetMode="External"/><Relationship Id="rId25" Type="http://schemas.openxmlformats.org/officeDocument/2006/relationships/hyperlink" Target="https://www.funka.com/en/funka-academy/f%C3%B6rberedande-certifiering/cpacc-certification-preparatory-training-courses/" TargetMode="External"/><Relationship Id="rId33" Type="http://schemas.openxmlformats.org/officeDocument/2006/relationships/hyperlink" Target="https://www.funka.com/en/funka-academy/courses-that-quickly-provide-competence/accessible-technology-code-and-development/" TargetMode="External"/><Relationship Id="rId38" Type="http://schemas.openxmlformats.org/officeDocument/2006/relationships/hyperlink" Target="https://www.funka.com/en/funka-academy/courses-that-quickly-provide-competence/making-indesign-and-pdf-documents-accessible/" TargetMode="External"/><Relationship Id="rId46" Type="http://schemas.openxmlformats.org/officeDocument/2006/relationships/hyperlink" Target="https://www.funka.com/en/funka-academy/course-packages-for-roles-and-functions/accessibility-for-ux-frontend-designers---course-package/" TargetMode="External"/><Relationship Id="rId20" Type="http://schemas.openxmlformats.org/officeDocument/2006/relationships/hyperlink" Target="https://www.funka.com/en/funka-academy/course-packages-for-roles-and-functions/creating-accessible-documents---course-package2/" TargetMode="External"/><Relationship Id="rId41" Type="http://schemas.openxmlformats.org/officeDocument/2006/relationships/hyperlink" Target="https://www.funka.com/en/funka-academy/courses-that-quickly-provide-competence/how-to-create-accessible-native-mobile-apps/" TargetMode="External"/><Relationship Id="rId1" Type="http://schemas.openxmlformats.org/officeDocument/2006/relationships/hyperlink" Target="https://www.funka.com/en/funka-academy/courses-that-quickly-provide-competence/introduction-to-accessibility/" TargetMode="External"/><Relationship Id="rId6" Type="http://schemas.openxmlformats.org/officeDocument/2006/relationships/hyperlink" Target="https://www.funka.com/en/funka-academy/courses-that-quickly-provide-competence/accessible-technology-code-and-develop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8684-0F7B-8949-9067-E2E76E9DC724}">
  <dimension ref="B1:P87"/>
  <sheetViews>
    <sheetView showGridLines="0" showRowColHeaders="0" tabSelected="1" zoomScale="151" zoomScaleNormal="151" workbookViewId="0">
      <pane ySplit="3" topLeftCell="A4" activePane="bottomLeft" state="frozen"/>
      <selection pane="bottomLeft" activeCell="C5" sqref="C5"/>
    </sheetView>
  </sheetViews>
  <sheetFormatPr baseColWidth="10" defaultColWidth="8.6640625" defaultRowHeight="15" x14ac:dyDescent="0.2"/>
  <cols>
    <col min="1" max="1" width="8.6640625" style="7"/>
    <col min="2" max="2" width="67.5" style="7" customWidth="1"/>
    <col min="3" max="3" width="14" style="7" customWidth="1"/>
    <col min="4" max="9" width="11.6640625" style="7" customWidth="1"/>
    <col min="10" max="10" width="59.33203125" style="7" customWidth="1"/>
    <col min="11" max="16" width="13.33203125" style="7" customWidth="1"/>
    <col min="17" max="16384" width="8.6640625" style="7"/>
  </cols>
  <sheetData>
    <row r="1" spans="2:16" ht="16" thickBot="1" x14ac:dyDescent="0.25"/>
    <row r="2" spans="2:16" x14ac:dyDescent="0.2">
      <c r="B2" s="1" t="s">
        <v>4</v>
      </c>
      <c r="C2" s="2"/>
      <c r="D2" s="27" t="s">
        <v>40</v>
      </c>
      <c r="E2" s="27"/>
      <c r="F2" s="27"/>
      <c r="G2" s="27"/>
      <c r="H2" s="27"/>
      <c r="I2" s="27"/>
      <c r="J2" s="8"/>
    </row>
    <row r="3" spans="2:16" x14ac:dyDescent="0.2">
      <c r="B3" s="3"/>
      <c r="C3" s="4" t="s">
        <v>41</v>
      </c>
      <c r="D3" s="4" t="s">
        <v>0</v>
      </c>
      <c r="E3" s="4" t="s">
        <v>1</v>
      </c>
      <c r="F3" s="4" t="s">
        <v>3</v>
      </c>
      <c r="G3" s="4" t="s">
        <v>2</v>
      </c>
      <c r="H3" s="4" t="s">
        <v>33</v>
      </c>
      <c r="I3" s="4" t="s">
        <v>34</v>
      </c>
      <c r="J3" s="9"/>
      <c r="K3" s="6"/>
      <c r="L3" s="6"/>
      <c r="M3" s="6"/>
      <c r="N3" s="6"/>
      <c r="O3" s="6"/>
      <c r="P3" s="6"/>
    </row>
    <row r="4" spans="2:16" ht="16" x14ac:dyDescent="0.2">
      <c r="B4" s="10" t="s">
        <v>5</v>
      </c>
      <c r="C4" s="11"/>
      <c r="D4" s="12"/>
      <c r="E4" s="12"/>
      <c r="F4" s="12"/>
      <c r="G4" s="12"/>
      <c r="H4" s="12"/>
      <c r="I4" s="12"/>
      <c r="J4" s="13"/>
      <c r="K4" s="6"/>
      <c r="L4" s="6"/>
      <c r="M4" s="6"/>
      <c r="N4" s="6"/>
      <c r="O4" s="6"/>
      <c r="P4" s="6"/>
    </row>
    <row r="5" spans="2:16" ht="16" x14ac:dyDescent="0.2">
      <c r="B5" s="25" t="s">
        <v>6</v>
      </c>
      <c r="C5" s="15"/>
      <c r="D5" s="16">
        <v>249</v>
      </c>
      <c r="E5" s="16">
        <v>159</v>
      </c>
      <c r="F5" s="16">
        <v>119</v>
      </c>
      <c r="G5" s="16">
        <v>79</v>
      </c>
      <c r="H5" s="16">
        <v>49</v>
      </c>
      <c r="I5" s="16">
        <v>29</v>
      </c>
      <c r="J5" s="22" t="s">
        <v>44</v>
      </c>
      <c r="K5" s="20">
        <f t="shared" ref="K5:P5" si="0">$C5*D5</f>
        <v>0</v>
      </c>
      <c r="L5" s="20">
        <f t="shared" si="0"/>
        <v>0</v>
      </c>
      <c r="M5" s="20">
        <f t="shared" si="0"/>
        <v>0</v>
      </c>
      <c r="N5" s="20">
        <f t="shared" si="0"/>
        <v>0</v>
      </c>
      <c r="O5" s="20">
        <f t="shared" si="0"/>
        <v>0</v>
      </c>
      <c r="P5" s="20">
        <f t="shared" si="0"/>
        <v>0</v>
      </c>
    </row>
    <row r="6" spans="2:16" ht="16" x14ac:dyDescent="0.2">
      <c r="B6" s="25" t="s">
        <v>7</v>
      </c>
      <c r="C6" s="15"/>
      <c r="D6" s="16">
        <v>249</v>
      </c>
      <c r="E6" s="16">
        <v>159</v>
      </c>
      <c r="F6" s="16">
        <v>119</v>
      </c>
      <c r="G6" s="16">
        <v>79</v>
      </c>
      <c r="H6" s="16">
        <v>49</v>
      </c>
      <c r="I6" s="16">
        <v>29</v>
      </c>
      <c r="J6" s="22" t="s">
        <v>44</v>
      </c>
      <c r="K6" s="20">
        <f t="shared" ref="K6:K20" si="1">$C6*D6</f>
        <v>0</v>
      </c>
      <c r="L6" s="20">
        <f t="shared" ref="L6:L20" si="2">$C6*E6</f>
        <v>0</v>
      </c>
      <c r="M6" s="20">
        <f t="shared" ref="M6:M20" si="3">$C6*F6</f>
        <v>0</v>
      </c>
      <c r="N6" s="20">
        <f t="shared" ref="N6:N20" si="4">$C6*G6</f>
        <v>0</v>
      </c>
      <c r="O6" s="20">
        <f t="shared" ref="O6:O63" si="5">$C6*H6</f>
        <v>0</v>
      </c>
      <c r="P6" s="20">
        <f t="shared" ref="P6:P63" si="6">$C6*I6</f>
        <v>0</v>
      </c>
    </row>
    <row r="7" spans="2:16" ht="16" x14ac:dyDescent="0.2">
      <c r="B7" s="25" t="s">
        <v>8</v>
      </c>
      <c r="C7" s="15"/>
      <c r="D7" s="16">
        <v>249</v>
      </c>
      <c r="E7" s="16">
        <v>159</v>
      </c>
      <c r="F7" s="16">
        <v>119</v>
      </c>
      <c r="G7" s="16">
        <v>79</v>
      </c>
      <c r="H7" s="16">
        <v>49</v>
      </c>
      <c r="I7" s="16">
        <v>29</v>
      </c>
      <c r="J7" s="22" t="s">
        <v>44</v>
      </c>
      <c r="K7" s="20">
        <f t="shared" si="1"/>
        <v>0</v>
      </c>
      <c r="L7" s="20">
        <f t="shared" si="2"/>
        <v>0</v>
      </c>
      <c r="M7" s="20">
        <f t="shared" si="3"/>
        <v>0</v>
      </c>
      <c r="N7" s="20">
        <f t="shared" si="4"/>
        <v>0</v>
      </c>
      <c r="O7" s="20">
        <f t="shared" si="5"/>
        <v>0</v>
      </c>
      <c r="P7" s="20">
        <f t="shared" si="6"/>
        <v>0</v>
      </c>
    </row>
    <row r="8" spans="2:16" ht="16" x14ac:dyDescent="0.2">
      <c r="B8" s="25" t="s">
        <v>9</v>
      </c>
      <c r="C8" s="15"/>
      <c r="D8" s="16">
        <v>249</v>
      </c>
      <c r="E8" s="16">
        <v>159</v>
      </c>
      <c r="F8" s="16">
        <v>119</v>
      </c>
      <c r="G8" s="16">
        <v>79</v>
      </c>
      <c r="H8" s="16">
        <v>49</v>
      </c>
      <c r="I8" s="16">
        <v>29</v>
      </c>
      <c r="J8" s="22" t="s">
        <v>44</v>
      </c>
      <c r="K8" s="20">
        <f t="shared" si="1"/>
        <v>0</v>
      </c>
      <c r="L8" s="20">
        <f t="shared" si="2"/>
        <v>0</v>
      </c>
      <c r="M8" s="20">
        <f t="shared" si="3"/>
        <v>0</v>
      </c>
      <c r="N8" s="20">
        <f t="shared" si="4"/>
        <v>0</v>
      </c>
      <c r="O8" s="20">
        <f t="shared" si="5"/>
        <v>0</v>
      </c>
      <c r="P8" s="20">
        <f t="shared" si="6"/>
        <v>0</v>
      </c>
    </row>
    <row r="9" spans="2:16" ht="16" x14ac:dyDescent="0.2">
      <c r="B9" s="25" t="s">
        <v>10</v>
      </c>
      <c r="C9" s="15"/>
      <c r="D9" s="16">
        <v>249</v>
      </c>
      <c r="E9" s="16">
        <v>159</v>
      </c>
      <c r="F9" s="16">
        <v>119</v>
      </c>
      <c r="G9" s="16">
        <v>79</v>
      </c>
      <c r="H9" s="16">
        <v>49</v>
      </c>
      <c r="I9" s="16">
        <v>29</v>
      </c>
      <c r="J9" s="22" t="s">
        <v>44</v>
      </c>
      <c r="K9" s="20">
        <f t="shared" si="1"/>
        <v>0</v>
      </c>
      <c r="L9" s="20">
        <f t="shared" si="2"/>
        <v>0</v>
      </c>
      <c r="M9" s="20">
        <f t="shared" si="3"/>
        <v>0</v>
      </c>
      <c r="N9" s="20">
        <f t="shared" si="4"/>
        <v>0</v>
      </c>
      <c r="O9" s="20">
        <f t="shared" si="5"/>
        <v>0</v>
      </c>
      <c r="P9" s="20">
        <f t="shared" si="6"/>
        <v>0</v>
      </c>
    </row>
    <row r="10" spans="2:16" ht="16" x14ac:dyDescent="0.2">
      <c r="B10" s="25" t="s">
        <v>11</v>
      </c>
      <c r="C10" s="15"/>
      <c r="D10" s="16">
        <v>249</v>
      </c>
      <c r="E10" s="16">
        <v>159</v>
      </c>
      <c r="F10" s="16">
        <v>119</v>
      </c>
      <c r="G10" s="16">
        <v>79</v>
      </c>
      <c r="H10" s="16">
        <v>49</v>
      </c>
      <c r="I10" s="16">
        <v>29</v>
      </c>
      <c r="J10" s="22" t="s">
        <v>44</v>
      </c>
      <c r="K10" s="20">
        <f t="shared" si="1"/>
        <v>0</v>
      </c>
      <c r="L10" s="20">
        <f t="shared" si="2"/>
        <v>0</v>
      </c>
      <c r="M10" s="20">
        <f t="shared" si="3"/>
        <v>0</v>
      </c>
      <c r="N10" s="20">
        <f t="shared" si="4"/>
        <v>0</v>
      </c>
      <c r="O10" s="20">
        <f t="shared" si="5"/>
        <v>0</v>
      </c>
      <c r="P10" s="20">
        <f t="shared" si="6"/>
        <v>0</v>
      </c>
    </row>
    <row r="11" spans="2:16" ht="16" x14ac:dyDescent="0.2">
      <c r="B11" s="25" t="s">
        <v>12</v>
      </c>
      <c r="C11" s="15"/>
      <c r="D11" s="16">
        <v>249</v>
      </c>
      <c r="E11" s="16">
        <v>159</v>
      </c>
      <c r="F11" s="16">
        <v>119</v>
      </c>
      <c r="G11" s="16">
        <v>79</v>
      </c>
      <c r="H11" s="16">
        <v>49</v>
      </c>
      <c r="I11" s="16">
        <v>29</v>
      </c>
      <c r="J11" s="22" t="s">
        <v>44</v>
      </c>
      <c r="K11" s="20">
        <f t="shared" si="1"/>
        <v>0</v>
      </c>
      <c r="L11" s="20">
        <f t="shared" si="2"/>
        <v>0</v>
      </c>
      <c r="M11" s="20">
        <f t="shared" si="3"/>
        <v>0</v>
      </c>
      <c r="N11" s="20">
        <f t="shared" si="4"/>
        <v>0</v>
      </c>
      <c r="O11" s="20">
        <f t="shared" si="5"/>
        <v>0</v>
      </c>
      <c r="P11" s="20">
        <f t="shared" si="6"/>
        <v>0</v>
      </c>
    </row>
    <row r="12" spans="2:16" ht="16" x14ac:dyDescent="0.2">
      <c r="B12" s="25" t="s">
        <v>13</v>
      </c>
      <c r="C12" s="15"/>
      <c r="D12" s="16">
        <v>249</v>
      </c>
      <c r="E12" s="16">
        <v>159</v>
      </c>
      <c r="F12" s="16">
        <v>119</v>
      </c>
      <c r="G12" s="16">
        <v>79</v>
      </c>
      <c r="H12" s="16">
        <v>49</v>
      </c>
      <c r="I12" s="16">
        <v>29</v>
      </c>
      <c r="J12" s="22" t="s">
        <v>44</v>
      </c>
      <c r="K12" s="20">
        <f t="shared" si="1"/>
        <v>0</v>
      </c>
      <c r="L12" s="20">
        <f t="shared" si="2"/>
        <v>0</v>
      </c>
      <c r="M12" s="20">
        <f t="shared" si="3"/>
        <v>0</v>
      </c>
      <c r="N12" s="20">
        <f t="shared" si="4"/>
        <v>0</v>
      </c>
      <c r="O12" s="20">
        <f t="shared" si="5"/>
        <v>0</v>
      </c>
      <c r="P12" s="20">
        <f t="shared" si="6"/>
        <v>0</v>
      </c>
    </row>
    <row r="13" spans="2:16" ht="16" x14ac:dyDescent="0.2">
      <c r="B13" s="25" t="s">
        <v>14</v>
      </c>
      <c r="C13" s="15"/>
      <c r="D13" s="16">
        <v>249</v>
      </c>
      <c r="E13" s="16">
        <v>159</v>
      </c>
      <c r="F13" s="16">
        <v>119</v>
      </c>
      <c r="G13" s="16">
        <v>79</v>
      </c>
      <c r="H13" s="16">
        <v>49</v>
      </c>
      <c r="I13" s="16">
        <v>29</v>
      </c>
      <c r="J13" s="22" t="s">
        <v>44</v>
      </c>
      <c r="K13" s="20">
        <f t="shared" si="1"/>
        <v>0</v>
      </c>
      <c r="L13" s="20">
        <f t="shared" si="2"/>
        <v>0</v>
      </c>
      <c r="M13" s="20">
        <f t="shared" si="3"/>
        <v>0</v>
      </c>
      <c r="N13" s="20">
        <f t="shared" si="4"/>
        <v>0</v>
      </c>
      <c r="O13" s="20">
        <f t="shared" si="5"/>
        <v>0</v>
      </c>
      <c r="P13" s="20">
        <f t="shared" si="6"/>
        <v>0</v>
      </c>
    </row>
    <row r="14" spans="2:16" ht="16" x14ac:dyDescent="0.2">
      <c r="B14" s="25" t="s">
        <v>15</v>
      </c>
      <c r="C14" s="15"/>
      <c r="D14" s="16">
        <v>249</v>
      </c>
      <c r="E14" s="16">
        <v>159</v>
      </c>
      <c r="F14" s="16">
        <v>119</v>
      </c>
      <c r="G14" s="16">
        <v>79</v>
      </c>
      <c r="H14" s="16">
        <v>49</v>
      </c>
      <c r="I14" s="16">
        <v>29</v>
      </c>
      <c r="J14" s="22" t="s">
        <v>44</v>
      </c>
      <c r="K14" s="20">
        <f t="shared" si="1"/>
        <v>0</v>
      </c>
      <c r="L14" s="20">
        <f t="shared" si="2"/>
        <v>0</v>
      </c>
      <c r="M14" s="20">
        <f t="shared" si="3"/>
        <v>0</v>
      </c>
      <c r="N14" s="20">
        <f t="shared" si="4"/>
        <v>0</v>
      </c>
      <c r="O14" s="20">
        <f t="shared" si="5"/>
        <v>0</v>
      </c>
      <c r="P14" s="20">
        <f t="shared" si="6"/>
        <v>0</v>
      </c>
    </row>
    <row r="15" spans="2:16" ht="16" x14ac:dyDescent="0.2">
      <c r="B15" s="25" t="s">
        <v>16</v>
      </c>
      <c r="C15" s="15"/>
      <c r="D15" s="16">
        <v>249</v>
      </c>
      <c r="E15" s="16">
        <v>159</v>
      </c>
      <c r="F15" s="16">
        <v>119</v>
      </c>
      <c r="G15" s="16">
        <v>79</v>
      </c>
      <c r="H15" s="16">
        <v>49</v>
      </c>
      <c r="I15" s="16">
        <v>29</v>
      </c>
      <c r="J15" s="22" t="s">
        <v>44</v>
      </c>
      <c r="K15" s="20">
        <f t="shared" si="1"/>
        <v>0</v>
      </c>
      <c r="L15" s="20">
        <f t="shared" si="2"/>
        <v>0</v>
      </c>
      <c r="M15" s="20">
        <f t="shared" si="3"/>
        <v>0</v>
      </c>
      <c r="N15" s="20">
        <f t="shared" si="4"/>
        <v>0</v>
      </c>
      <c r="O15" s="20">
        <f t="shared" si="5"/>
        <v>0</v>
      </c>
      <c r="P15" s="20">
        <f t="shared" si="6"/>
        <v>0</v>
      </c>
    </row>
    <row r="16" spans="2:16" ht="16" x14ac:dyDescent="0.2">
      <c r="B16" s="25" t="s">
        <v>17</v>
      </c>
      <c r="C16" s="15"/>
      <c r="D16" s="16">
        <v>249</v>
      </c>
      <c r="E16" s="16">
        <v>159</v>
      </c>
      <c r="F16" s="16">
        <v>119</v>
      </c>
      <c r="G16" s="16">
        <v>79</v>
      </c>
      <c r="H16" s="16">
        <v>49</v>
      </c>
      <c r="I16" s="16">
        <v>29</v>
      </c>
      <c r="J16" s="22" t="s">
        <v>44</v>
      </c>
      <c r="K16" s="20">
        <f t="shared" si="1"/>
        <v>0</v>
      </c>
      <c r="L16" s="20">
        <f t="shared" si="2"/>
        <v>0</v>
      </c>
      <c r="M16" s="20">
        <f t="shared" si="3"/>
        <v>0</v>
      </c>
      <c r="N16" s="20">
        <f t="shared" si="4"/>
        <v>0</v>
      </c>
      <c r="O16" s="20">
        <f t="shared" si="5"/>
        <v>0</v>
      </c>
      <c r="P16" s="20">
        <f t="shared" si="6"/>
        <v>0</v>
      </c>
    </row>
    <row r="17" spans="2:16" ht="16" x14ac:dyDescent="0.2">
      <c r="B17" s="25" t="s">
        <v>18</v>
      </c>
      <c r="C17" s="15"/>
      <c r="D17" s="16">
        <v>249</v>
      </c>
      <c r="E17" s="16">
        <v>159</v>
      </c>
      <c r="F17" s="16">
        <v>119</v>
      </c>
      <c r="G17" s="16">
        <v>79</v>
      </c>
      <c r="H17" s="16">
        <v>49</v>
      </c>
      <c r="I17" s="16">
        <v>29</v>
      </c>
      <c r="J17" s="22" t="s">
        <v>44</v>
      </c>
      <c r="K17" s="20">
        <f t="shared" si="1"/>
        <v>0</v>
      </c>
      <c r="L17" s="20">
        <f t="shared" si="2"/>
        <v>0</v>
      </c>
      <c r="M17" s="20">
        <f t="shared" si="3"/>
        <v>0</v>
      </c>
      <c r="N17" s="20">
        <f t="shared" si="4"/>
        <v>0</v>
      </c>
      <c r="O17" s="20">
        <f t="shared" si="5"/>
        <v>0</v>
      </c>
      <c r="P17" s="20">
        <f t="shared" si="6"/>
        <v>0</v>
      </c>
    </row>
    <row r="18" spans="2:16" ht="16" x14ac:dyDescent="0.2">
      <c r="B18" s="25" t="s">
        <v>19</v>
      </c>
      <c r="C18" s="15"/>
      <c r="D18" s="16">
        <v>249</v>
      </c>
      <c r="E18" s="16">
        <v>159</v>
      </c>
      <c r="F18" s="16">
        <v>119</v>
      </c>
      <c r="G18" s="16">
        <v>79</v>
      </c>
      <c r="H18" s="16">
        <v>49</v>
      </c>
      <c r="I18" s="16">
        <v>29</v>
      </c>
      <c r="J18" s="22" t="s">
        <v>44</v>
      </c>
      <c r="K18" s="20">
        <f t="shared" si="1"/>
        <v>0</v>
      </c>
      <c r="L18" s="20">
        <f t="shared" si="2"/>
        <v>0</v>
      </c>
      <c r="M18" s="20">
        <f t="shared" si="3"/>
        <v>0</v>
      </c>
      <c r="N18" s="20">
        <f t="shared" si="4"/>
        <v>0</v>
      </c>
      <c r="O18" s="20">
        <f t="shared" si="5"/>
        <v>0</v>
      </c>
      <c r="P18" s="20">
        <f t="shared" si="6"/>
        <v>0</v>
      </c>
    </row>
    <row r="19" spans="2:16" ht="16" x14ac:dyDescent="0.2">
      <c r="B19" s="25" t="s">
        <v>20</v>
      </c>
      <c r="C19" s="15"/>
      <c r="D19" s="16">
        <v>249</v>
      </c>
      <c r="E19" s="16">
        <v>159</v>
      </c>
      <c r="F19" s="16">
        <v>119</v>
      </c>
      <c r="G19" s="16">
        <v>79</v>
      </c>
      <c r="H19" s="16">
        <v>49</v>
      </c>
      <c r="I19" s="16">
        <v>29</v>
      </c>
      <c r="J19" s="22" t="s">
        <v>44</v>
      </c>
      <c r="K19" s="20">
        <f t="shared" si="1"/>
        <v>0</v>
      </c>
      <c r="L19" s="20">
        <f t="shared" si="2"/>
        <v>0</v>
      </c>
      <c r="M19" s="20">
        <f t="shared" si="3"/>
        <v>0</v>
      </c>
      <c r="N19" s="20">
        <f t="shared" si="4"/>
        <v>0</v>
      </c>
      <c r="O19" s="20">
        <f t="shared" si="5"/>
        <v>0</v>
      </c>
      <c r="P19" s="20">
        <f t="shared" si="6"/>
        <v>0</v>
      </c>
    </row>
    <row r="20" spans="2:16" ht="16" x14ac:dyDescent="0.2">
      <c r="B20" s="25" t="s">
        <v>21</v>
      </c>
      <c r="C20" s="15"/>
      <c r="D20" s="16">
        <v>249</v>
      </c>
      <c r="E20" s="16">
        <v>159</v>
      </c>
      <c r="F20" s="16">
        <v>119</v>
      </c>
      <c r="G20" s="16">
        <v>79</v>
      </c>
      <c r="H20" s="16">
        <v>49</v>
      </c>
      <c r="I20" s="16">
        <v>29</v>
      </c>
      <c r="J20" s="22" t="s">
        <v>44</v>
      </c>
      <c r="K20" s="20">
        <f t="shared" si="1"/>
        <v>0</v>
      </c>
      <c r="L20" s="20">
        <f t="shared" si="2"/>
        <v>0</v>
      </c>
      <c r="M20" s="20">
        <f t="shared" si="3"/>
        <v>0</v>
      </c>
      <c r="N20" s="20">
        <f t="shared" si="4"/>
        <v>0</v>
      </c>
      <c r="O20" s="20">
        <f t="shared" si="5"/>
        <v>0</v>
      </c>
      <c r="P20" s="20">
        <f t="shared" si="6"/>
        <v>0</v>
      </c>
    </row>
    <row r="21" spans="2:16" ht="16" x14ac:dyDescent="0.2">
      <c r="B21" s="14"/>
      <c r="C21" s="11"/>
      <c r="D21" s="16"/>
      <c r="E21" s="16"/>
      <c r="F21" s="16"/>
      <c r="G21" s="16"/>
      <c r="H21" s="16"/>
      <c r="I21" s="16"/>
      <c r="J21" s="13"/>
      <c r="K21" s="20"/>
      <c r="L21" s="20"/>
      <c r="M21" s="20"/>
      <c r="N21" s="20"/>
      <c r="O21" s="20"/>
      <c r="P21" s="20"/>
    </row>
    <row r="22" spans="2:16" ht="16" x14ac:dyDescent="0.2">
      <c r="B22" s="10" t="s">
        <v>43</v>
      </c>
      <c r="C22" s="11"/>
      <c r="D22" s="16"/>
      <c r="E22" s="16"/>
      <c r="F22" s="16"/>
      <c r="G22" s="16"/>
      <c r="H22" s="16"/>
      <c r="I22" s="16"/>
      <c r="J22" s="13"/>
      <c r="K22" s="20"/>
      <c r="L22" s="20"/>
      <c r="M22" s="20"/>
      <c r="N22" s="20"/>
      <c r="O22" s="20"/>
      <c r="P22" s="20"/>
    </row>
    <row r="23" spans="2:16" ht="16" x14ac:dyDescent="0.2">
      <c r="B23" s="25" t="s">
        <v>6</v>
      </c>
      <c r="C23" s="15"/>
      <c r="D23" s="16">
        <v>649</v>
      </c>
      <c r="E23" s="16">
        <v>449</v>
      </c>
      <c r="F23" s="16">
        <v>389</v>
      </c>
      <c r="G23" s="16">
        <v>259</v>
      </c>
      <c r="H23" s="16">
        <v>199</v>
      </c>
      <c r="I23" s="16">
        <v>129</v>
      </c>
      <c r="J23" s="22" t="s">
        <v>45</v>
      </c>
      <c r="K23" s="20">
        <f t="shared" ref="K23:K38" si="7">$C23*D23</f>
        <v>0</v>
      </c>
      <c r="L23" s="20">
        <f t="shared" ref="L23:L38" si="8">$C23*E23</f>
        <v>0</v>
      </c>
      <c r="M23" s="20">
        <f t="shared" ref="M23:M38" si="9">$C23*F23</f>
        <v>0</v>
      </c>
      <c r="N23" s="20">
        <f t="shared" ref="N23:N38" si="10">$C23*G23</f>
        <v>0</v>
      </c>
      <c r="O23" s="20">
        <f t="shared" si="5"/>
        <v>0</v>
      </c>
      <c r="P23" s="20">
        <f t="shared" si="6"/>
        <v>0</v>
      </c>
    </row>
    <row r="24" spans="2:16" ht="16" x14ac:dyDescent="0.2">
      <c r="B24" s="25" t="s">
        <v>7</v>
      </c>
      <c r="C24" s="15"/>
      <c r="D24" s="16">
        <v>649</v>
      </c>
      <c r="E24" s="16">
        <v>449</v>
      </c>
      <c r="F24" s="16">
        <v>389</v>
      </c>
      <c r="G24" s="16">
        <v>259</v>
      </c>
      <c r="H24" s="16">
        <v>199</v>
      </c>
      <c r="I24" s="16">
        <v>129</v>
      </c>
      <c r="J24" s="22" t="s">
        <v>45</v>
      </c>
      <c r="K24" s="20">
        <f t="shared" si="7"/>
        <v>0</v>
      </c>
      <c r="L24" s="20">
        <f t="shared" si="8"/>
        <v>0</v>
      </c>
      <c r="M24" s="20">
        <f t="shared" si="9"/>
        <v>0</v>
      </c>
      <c r="N24" s="20">
        <f t="shared" si="10"/>
        <v>0</v>
      </c>
      <c r="O24" s="20">
        <f t="shared" si="5"/>
        <v>0</v>
      </c>
      <c r="P24" s="20">
        <f t="shared" si="6"/>
        <v>0</v>
      </c>
    </row>
    <row r="25" spans="2:16" ht="16" x14ac:dyDescent="0.2">
      <c r="B25" s="25" t="s">
        <v>8</v>
      </c>
      <c r="C25" s="15"/>
      <c r="D25" s="16">
        <v>649</v>
      </c>
      <c r="E25" s="16">
        <v>449</v>
      </c>
      <c r="F25" s="16">
        <v>389</v>
      </c>
      <c r="G25" s="16">
        <v>259</v>
      </c>
      <c r="H25" s="16">
        <v>199</v>
      </c>
      <c r="I25" s="16">
        <v>129</v>
      </c>
      <c r="J25" s="22" t="s">
        <v>45</v>
      </c>
      <c r="K25" s="20">
        <f t="shared" si="7"/>
        <v>0</v>
      </c>
      <c r="L25" s="20">
        <f t="shared" si="8"/>
        <v>0</v>
      </c>
      <c r="M25" s="20">
        <f t="shared" si="9"/>
        <v>0</v>
      </c>
      <c r="N25" s="20">
        <f t="shared" si="10"/>
        <v>0</v>
      </c>
      <c r="O25" s="20">
        <f t="shared" si="5"/>
        <v>0</v>
      </c>
      <c r="P25" s="20">
        <f t="shared" si="6"/>
        <v>0</v>
      </c>
    </row>
    <row r="26" spans="2:16" ht="16" x14ac:dyDescent="0.2">
      <c r="B26" s="25" t="s">
        <v>9</v>
      </c>
      <c r="C26" s="15"/>
      <c r="D26" s="16">
        <v>649</v>
      </c>
      <c r="E26" s="16">
        <v>449</v>
      </c>
      <c r="F26" s="16">
        <v>389</v>
      </c>
      <c r="G26" s="16">
        <v>259</v>
      </c>
      <c r="H26" s="16">
        <v>199</v>
      </c>
      <c r="I26" s="16">
        <v>129</v>
      </c>
      <c r="J26" s="22" t="s">
        <v>45</v>
      </c>
      <c r="K26" s="20">
        <f t="shared" si="7"/>
        <v>0</v>
      </c>
      <c r="L26" s="20">
        <f t="shared" si="8"/>
        <v>0</v>
      </c>
      <c r="M26" s="20">
        <f t="shared" si="9"/>
        <v>0</v>
      </c>
      <c r="N26" s="20">
        <f t="shared" si="10"/>
        <v>0</v>
      </c>
      <c r="O26" s="20">
        <f t="shared" si="5"/>
        <v>0</v>
      </c>
      <c r="P26" s="20">
        <f t="shared" si="6"/>
        <v>0</v>
      </c>
    </row>
    <row r="27" spans="2:16" ht="16" x14ac:dyDescent="0.2">
      <c r="B27" s="25" t="s">
        <v>10</v>
      </c>
      <c r="C27" s="15"/>
      <c r="D27" s="16">
        <v>649</v>
      </c>
      <c r="E27" s="16">
        <v>449</v>
      </c>
      <c r="F27" s="16">
        <v>389</v>
      </c>
      <c r="G27" s="16">
        <v>259</v>
      </c>
      <c r="H27" s="16">
        <v>199</v>
      </c>
      <c r="I27" s="16">
        <v>129</v>
      </c>
      <c r="J27" s="22" t="s">
        <v>45</v>
      </c>
      <c r="K27" s="20">
        <f t="shared" si="7"/>
        <v>0</v>
      </c>
      <c r="L27" s="20">
        <f t="shared" si="8"/>
        <v>0</v>
      </c>
      <c r="M27" s="20">
        <f t="shared" si="9"/>
        <v>0</v>
      </c>
      <c r="N27" s="20">
        <f t="shared" si="10"/>
        <v>0</v>
      </c>
      <c r="O27" s="20">
        <f t="shared" si="5"/>
        <v>0</v>
      </c>
      <c r="P27" s="20">
        <f t="shared" si="6"/>
        <v>0</v>
      </c>
    </row>
    <row r="28" spans="2:16" ht="16" x14ac:dyDescent="0.2">
      <c r="B28" s="25" t="s">
        <v>11</v>
      </c>
      <c r="C28" s="15"/>
      <c r="D28" s="16">
        <v>649</v>
      </c>
      <c r="E28" s="16">
        <v>449</v>
      </c>
      <c r="F28" s="16">
        <v>389</v>
      </c>
      <c r="G28" s="16">
        <v>259</v>
      </c>
      <c r="H28" s="16">
        <v>199</v>
      </c>
      <c r="I28" s="16">
        <v>129</v>
      </c>
      <c r="J28" s="22" t="s">
        <v>45</v>
      </c>
      <c r="K28" s="20">
        <f t="shared" si="7"/>
        <v>0</v>
      </c>
      <c r="L28" s="20">
        <f t="shared" si="8"/>
        <v>0</v>
      </c>
      <c r="M28" s="20">
        <f t="shared" si="9"/>
        <v>0</v>
      </c>
      <c r="N28" s="20">
        <f t="shared" si="10"/>
        <v>0</v>
      </c>
      <c r="O28" s="20">
        <f t="shared" si="5"/>
        <v>0</v>
      </c>
      <c r="P28" s="20">
        <f t="shared" si="6"/>
        <v>0</v>
      </c>
    </row>
    <row r="29" spans="2:16" ht="16" x14ac:dyDescent="0.2">
      <c r="B29" s="25" t="s">
        <v>12</v>
      </c>
      <c r="C29" s="15"/>
      <c r="D29" s="16">
        <v>649</v>
      </c>
      <c r="E29" s="16">
        <v>449</v>
      </c>
      <c r="F29" s="16">
        <v>389</v>
      </c>
      <c r="G29" s="16">
        <v>259</v>
      </c>
      <c r="H29" s="16">
        <v>199</v>
      </c>
      <c r="I29" s="16">
        <v>129</v>
      </c>
      <c r="J29" s="22" t="s">
        <v>45</v>
      </c>
      <c r="K29" s="20">
        <f t="shared" si="7"/>
        <v>0</v>
      </c>
      <c r="L29" s="20">
        <f t="shared" si="8"/>
        <v>0</v>
      </c>
      <c r="M29" s="20">
        <f t="shared" si="9"/>
        <v>0</v>
      </c>
      <c r="N29" s="20">
        <f t="shared" si="10"/>
        <v>0</v>
      </c>
      <c r="O29" s="20">
        <f t="shared" si="5"/>
        <v>0</v>
      </c>
      <c r="P29" s="20">
        <f t="shared" si="6"/>
        <v>0</v>
      </c>
    </row>
    <row r="30" spans="2:16" ht="16" x14ac:dyDescent="0.2">
      <c r="B30" s="25" t="s">
        <v>13</v>
      </c>
      <c r="C30" s="15"/>
      <c r="D30" s="16">
        <v>649</v>
      </c>
      <c r="E30" s="16">
        <v>449</v>
      </c>
      <c r="F30" s="16">
        <v>389</v>
      </c>
      <c r="G30" s="16">
        <v>259</v>
      </c>
      <c r="H30" s="16">
        <v>199</v>
      </c>
      <c r="I30" s="16">
        <v>129</v>
      </c>
      <c r="J30" s="22" t="s">
        <v>45</v>
      </c>
      <c r="K30" s="20">
        <f t="shared" si="7"/>
        <v>0</v>
      </c>
      <c r="L30" s="20">
        <f t="shared" si="8"/>
        <v>0</v>
      </c>
      <c r="M30" s="20">
        <f t="shared" si="9"/>
        <v>0</v>
      </c>
      <c r="N30" s="20">
        <f t="shared" si="10"/>
        <v>0</v>
      </c>
      <c r="O30" s="20">
        <f t="shared" si="5"/>
        <v>0</v>
      </c>
      <c r="P30" s="20">
        <f t="shared" si="6"/>
        <v>0</v>
      </c>
    </row>
    <row r="31" spans="2:16" ht="16" x14ac:dyDescent="0.2">
      <c r="B31" s="25" t="s">
        <v>14</v>
      </c>
      <c r="C31" s="15"/>
      <c r="D31" s="16">
        <v>649</v>
      </c>
      <c r="E31" s="16">
        <v>449</v>
      </c>
      <c r="F31" s="16">
        <v>389</v>
      </c>
      <c r="G31" s="16">
        <v>259</v>
      </c>
      <c r="H31" s="16">
        <v>199</v>
      </c>
      <c r="I31" s="16">
        <v>129</v>
      </c>
      <c r="J31" s="22" t="s">
        <v>45</v>
      </c>
      <c r="K31" s="20">
        <f t="shared" si="7"/>
        <v>0</v>
      </c>
      <c r="L31" s="20">
        <f t="shared" si="8"/>
        <v>0</v>
      </c>
      <c r="M31" s="20">
        <f t="shared" si="9"/>
        <v>0</v>
      </c>
      <c r="N31" s="20">
        <f t="shared" si="10"/>
        <v>0</v>
      </c>
      <c r="O31" s="20">
        <f t="shared" si="5"/>
        <v>0</v>
      </c>
      <c r="P31" s="20">
        <f t="shared" si="6"/>
        <v>0</v>
      </c>
    </row>
    <row r="32" spans="2:16" ht="16" x14ac:dyDescent="0.2">
      <c r="B32" s="25" t="s">
        <v>15</v>
      </c>
      <c r="C32" s="15"/>
      <c r="D32" s="16">
        <v>649</v>
      </c>
      <c r="E32" s="16">
        <v>449</v>
      </c>
      <c r="F32" s="16">
        <v>389</v>
      </c>
      <c r="G32" s="16">
        <v>259</v>
      </c>
      <c r="H32" s="16">
        <v>199</v>
      </c>
      <c r="I32" s="16">
        <v>129</v>
      </c>
      <c r="J32" s="22" t="s">
        <v>45</v>
      </c>
      <c r="K32" s="20">
        <f t="shared" si="7"/>
        <v>0</v>
      </c>
      <c r="L32" s="20">
        <f t="shared" si="8"/>
        <v>0</v>
      </c>
      <c r="M32" s="20">
        <f t="shared" si="9"/>
        <v>0</v>
      </c>
      <c r="N32" s="20">
        <f t="shared" si="10"/>
        <v>0</v>
      </c>
      <c r="O32" s="20">
        <f t="shared" si="5"/>
        <v>0</v>
      </c>
      <c r="P32" s="20">
        <f t="shared" si="6"/>
        <v>0</v>
      </c>
    </row>
    <row r="33" spans="2:16" ht="16" x14ac:dyDescent="0.2">
      <c r="B33" s="25" t="s">
        <v>16</v>
      </c>
      <c r="C33" s="15"/>
      <c r="D33" s="16">
        <v>649</v>
      </c>
      <c r="E33" s="16">
        <v>449</v>
      </c>
      <c r="F33" s="16">
        <v>389</v>
      </c>
      <c r="G33" s="16">
        <v>259</v>
      </c>
      <c r="H33" s="16">
        <v>199</v>
      </c>
      <c r="I33" s="16">
        <v>129</v>
      </c>
      <c r="J33" s="22" t="s">
        <v>45</v>
      </c>
      <c r="K33" s="20">
        <f t="shared" si="7"/>
        <v>0</v>
      </c>
      <c r="L33" s="20">
        <f t="shared" si="8"/>
        <v>0</v>
      </c>
      <c r="M33" s="20">
        <f t="shared" si="9"/>
        <v>0</v>
      </c>
      <c r="N33" s="20">
        <f t="shared" si="10"/>
        <v>0</v>
      </c>
      <c r="O33" s="20">
        <f t="shared" si="5"/>
        <v>0</v>
      </c>
      <c r="P33" s="20">
        <f t="shared" si="6"/>
        <v>0</v>
      </c>
    </row>
    <row r="34" spans="2:16" ht="16" x14ac:dyDescent="0.2">
      <c r="B34" s="25" t="s">
        <v>17</v>
      </c>
      <c r="C34" s="15"/>
      <c r="D34" s="16">
        <v>649</v>
      </c>
      <c r="E34" s="16">
        <v>449</v>
      </c>
      <c r="F34" s="16">
        <v>389</v>
      </c>
      <c r="G34" s="16">
        <v>259</v>
      </c>
      <c r="H34" s="16">
        <v>199</v>
      </c>
      <c r="I34" s="16">
        <v>129</v>
      </c>
      <c r="J34" s="22" t="s">
        <v>45</v>
      </c>
      <c r="K34" s="20">
        <f t="shared" si="7"/>
        <v>0</v>
      </c>
      <c r="L34" s="20">
        <f t="shared" si="8"/>
        <v>0</v>
      </c>
      <c r="M34" s="20">
        <f t="shared" si="9"/>
        <v>0</v>
      </c>
      <c r="N34" s="20">
        <f t="shared" si="10"/>
        <v>0</v>
      </c>
      <c r="O34" s="20">
        <f t="shared" si="5"/>
        <v>0</v>
      </c>
      <c r="P34" s="20">
        <f t="shared" si="6"/>
        <v>0</v>
      </c>
    </row>
    <row r="35" spans="2:16" ht="16" x14ac:dyDescent="0.2">
      <c r="B35" s="25" t="s">
        <v>18</v>
      </c>
      <c r="C35" s="15"/>
      <c r="D35" s="16">
        <v>649</v>
      </c>
      <c r="E35" s="16">
        <v>449</v>
      </c>
      <c r="F35" s="16">
        <v>389</v>
      </c>
      <c r="G35" s="16">
        <v>259</v>
      </c>
      <c r="H35" s="16">
        <v>199</v>
      </c>
      <c r="I35" s="16">
        <v>129</v>
      </c>
      <c r="J35" s="22" t="s">
        <v>45</v>
      </c>
      <c r="K35" s="20">
        <f t="shared" si="7"/>
        <v>0</v>
      </c>
      <c r="L35" s="20">
        <f t="shared" si="8"/>
        <v>0</v>
      </c>
      <c r="M35" s="20">
        <f t="shared" si="9"/>
        <v>0</v>
      </c>
      <c r="N35" s="20">
        <f t="shared" si="10"/>
        <v>0</v>
      </c>
      <c r="O35" s="20">
        <f t="shared" si="5"/>
        <v>0</v>
      </c>
      <c r="P35" s="20">
        <f t="shared" si="6"/>
        <v>0</v>
      </c>
    </row>
    <row r="36" spans="2:16" ht="16" x14ac:dyDescent="0.2">
      <c r="B36" s="25" t="s">
        <v>19</v>
      </c>
      <c r="C36" s="15"/>
      <c r="D36" s="16">
        <v>649</v>
      </c>
      <c r="E36" s="16">
        <v>449</v>
      </c>
      <c r="F36" s="16">
        <v>389</v>
      </c>
      <c r="G36" s="16">
        <v>259</v>
      </c>
      <c r="H36" s="16">
        <v>199</v>
      </c>
      <c r="I36" s="16">
        <v>129</v>
      </c>
      <c r="J36" s="22" t="s">
        <v>45</v>
      </c>
      <c r="K36" s="20">
        <f t="shared" si="7"/>
        <v>0</v>
      </c>
      <c r="L36" s="20">
        <f t="shared" si="8"/>
        <v>0</v>
      </c>
      <c r="M36" s="20">
        <f t="shared" si="9"/>
        <v>0</v>
      </c>
      <c r="N36" s="20">
        <f t="shared" si="10"/>
        <v>0</v>
      </c>
      <c r="O36" s="20">
        <f t="shared" si="5"/>
        <v>0</v>
      </c>
      <c r="P36" s="20">
        <f t="shared" si="6"/>
        <v>0</v>
      </c>
    </row>
    <row r="37" spans="2:16" ht="16" x14ac:dyDescent="0.2">
      <c r="B37" s="25" t="s">
        <v>20</v>
      </c>
      <c r="C37" s="15"/>
      <c r="D37" s="16">
        <v>649</v>
      </c>
      <c r="E37" s="16">
        <v>449</v>
      </c>
      <c r="F37" s="16">
        <v>389</v>
      </c>
      <c r="G37" s="16">
        <v>259</v>
      </c>
      <c r="H37" s="16">
        <v>199</v>
      </c>
      <c r="I37" s="16">
        <v>129</v>
      </c>
      <c r="J37" s="22" t="s">
        <v>45</v>
      </c>
      <c r="K37" s="20">
        <f t="shared" si="7"/>
        <v>0</v>
      </c>
      <c r="L37" s="20">
        <f t="shared" si="8"/>
        <v>0</v>
      </c>
      <c r="M37" s="20">
        <f t="shared" si="9"/>
        <v>0</v>
      </c>
      <c r="N37" s="20">
        <f t="shared" si="10"/>
        <v>0</v>
      </c>
      <c r="O37" s="20">
        <f t="shared" si="5"/>
        <v>0</v>
      </c>
      <c r="P37" s="20">
        <f t="shared" si="6"/>
        <v>0</v>
      </c>
    </row>
    <row r="38" spans="2:16" ht="16" x14ac:dyDescent="0.2">
      <c r="B38" s="25" t="s">
        <v>21</v>
      </c>
      <c r="C38" s="15"/>
      <c r="D38" s="16">
        <v>649</v>
      </c>
      <c r="E38" s="16">
        <v>449</v>
      </c>
      <c r="F38" s="16">
        <v>389</v>
      </c>
      <c r="G38" s="16">
        <v>259</v>
      </c>
      <c r="H38" s="16">
        <v>199</v>
      </c>
      <c r="I38" s="16">
        <v>129</v>
      </c>
      <c r="J38" s="22" t="s">
        <v>45</v>
      </c>
      <c r="K38" s="20">
        <f t="shared" si="7"/>
        <v>0</v>
      </c>
      <c r="L38" s="20">
        <f t="shared" si="8"/>
        <v>0</v>
      </c>
      <c r="M38" s="20">
        <f t="shared" si="9"/>
        <v>0</v>
      </c>
      <c r="N38" s="20">
        <f t="shared" si="10"/>
        <v>0</v>
      </c>
      <c r="O38" s="20">
        <f t="shared" si="5"/>
        <v>0</v>
      </c>
      <c r="P38" s="20">
        <f t="shared" si="6"/>
        <v>0</v>
      </c>
    </row>
    <row r="39" spans="2:16" ht="16" x14ac:dyDescent="0.2">
      <c r="B39" s="10"/>
      <c r="C39" s="11"/>
      <c r="D39" s="16"/>
      <c r="E39" s="16"/>
      <c r="F39" s="16"/>
      <c r="G39" s="16"/>
      <c r="H39" s="16"/>
      <c r="I39" s="16"/>
      <c r="J39" s="13"/>
      <c r="K39" s="20"/>
      <c r="L39" s="20"/>
      <c r="M39" s="20"/>
      <c r="N39" s="20"/>
      <c r="O39" s="20"/>
      <c r="P39" s="20"/>
    </row>
    <row r="40" spans="2:16" ht="16" x14ac:dyDescent="0.2">
      <c r="B40" s="10" t="s">
        <v>22</v>
      </c>
      <c r="C40" s="11"/>
      <c r="D40" s="16"/>
      <c r="E40" s="16"/>
      <c r="F40" s="16"/>
      <c r="G40" s="16"/>
      <c r="H40" s="16"/>
      <c r="I40" s="16"/>
      <c r="J40" s="13"/>
      <c r="K40" s="20"/>
      <c r="L40" s="20"/>
      <c r="M40" s="20"/>
      <c r="N40" s="20"/>
      <c r="O40" s="20"/>
      <c r="P40" s="20"/>
    </row>
    <row r="41" spans="2:16" ht="16" x14ac:dyDescent="0.2">
      <c r="B41" s="25" t="s">
        <v>42</v>
      </c>
      <c r="C41" s="15"/>
      <c r="D41" s="16">
        <v>439</v>
      </c>
      <c r="E41" s="16">
        <v>219</v>
      </c>
      <c r="F41" s="16">
        <v>179</v>
      </c>
      <c r="G41" s="16">
        <v>129</v>
      </c>
      <c r="H41" s="16">
        <v>89</v>
      </c>
      <c r="I41" s="16">
        <v>53</v>
      </c>
      <c r="J41" s="22" t="s">
        <v>48</v>
      </c>
      <c r="K41" s="20">
        <f>C41*D41</f>
        <v>0</v>
      </c>
      <c r="L41" s="20">
        <f>C41*E41</f>
        <v>0</v>
      </c>
      <c r="M41" s="20">
        <f>C41*F41</f>
        <v>0</v>
      </c>
      <c r="N41" s="20">
        <f>C41*G41</f>
        <v>0</v>
      </c>
      <c r="O41" s="20">
        <f>C41*H41</f>
        <v>0</v>
      </c>
      <c r="P41" s="20">
        <f>C41*I41</f>
        <v>0</v>
      </c>
    </row>
    <row r="42" spans="2:16" ht="16" x14ac:dyDescent="0.2">
      <c r="B42" s="25" t="s">
        <v>27</v>
      </c>
      <c r="C42" s="15"/>
      <c r="D42" s="16">
        <v>439</v>
      </c>
      <c r="E42" s="16">
        <v>219</v>
      </c>
      <c r="F42" s="16">
        <v>179</v>
      </c>
      <c r="G42" s="16">
        <v>129</v>
      </c>
      <c r="H42" s="16">
        <v>89</v>
      </c>
      <c r="I42" s="16">
        <v>53</v>
      </c>
      <c r="J42" s="22" t="s">
        <v>48</v>
      </c>
      <c r="K42" s="20">
        <f t="shared" ref="K42:K48" si="11">C42*D42</f>
        <v>0</v>
      </c>
      <c r="L42" s="20">
        <f t="shared" ref="L42:L48" si="12">C42*E42</f>
        <v>0</v>
      </c>
      <c r="M42" s="20">
        <f t="shared" ref="M42:M48" si="13">C42*F42</f>
        <v>0</v>
      </c>
      <c r="N42" s="20">
        <f t="shared" ref="N42:N48" si="14">C42*G42</f>
        <v>0</v>
      </c>
      <c r="O42" s="20">
        <f t="shared" ref="O42:O48" si="15">C42*H42</f>
        <v>0</v>
      </c>
      <c r="P42" s="20">
        <f t="shared" ref="P42:P48" si="16">C42*I42</f>
        <v>0</v>
      </c>
    </row>
    <row r="43" spans="2:16" ht="16" x14ac:dyDescent="0.2">
      <c r="B43" s="25" t="s">
        <v>24</v>
      </c>
      <c r="C43" s="15"/>
      <c r="D43" s="16">
        <v>569</v>
      </c>
      <c r="E43" s="16">
        <v>279</v>
      </c>
      <c r="F43" s="16">
        <v>229</v>
      </c>
      <c r="G43" s="16">
        <v>169</v>
      </c>
      <c r="H43" s="16">
        <v>109</v>
      </c>
      <c r="I43" s="16">
        <v>65</v>
      </c>
      <c r="J43" s="22" t="s">
        <v>49</v>
      </c>
      <c r="K43" s="20">
        <f t="shared" si="11"/>
        <v>0</v>
      </c>
      <c r="L43" s="20">
        <f t="shared" si="12"/>
        <v>0</v>
      </c>
      <c r="M43" s="20">
        <f t="shared" si="13"/>
        <v>0</v>
      </c>
      <c r="N43" s="20">
        <f t="shared" si="14"/>
        <v>0</v>
      </c>
      <c r="O43" s="20">
        <f t="shared" si="15"/>
        <v>0</v>
      </c>
      <c r="P43" s="20">
        <f t="shared" si="16"/>
        <v>0</v>
      </c>
    </row>
    <row r="44" spans="2:16" ht="16" x14ac:dyDescent="0.2">
      <c r="B44" s="25" t="s">
        <v>25</v>
      </c>
      <c r="C44" s="15"/>
      <c r="D44" s="16">
        <v>629</v>
      </c>
      <c r="E44" s="16">
        <v>319</v>
      </c>
      <c r="F44" s="16">
        <v>249</v>
      </c>
      <c r="G44" s="16">
        <v>189</v>
      </c>
      <c r="H44" s="16">
        <v>119</v>
      </c>
      <c r="I44" s="16">
        <v>72</v>
      </c>
      <c r="J44" s="22" t="s">
        <v>50</v>
      </c>
      <c r="K44" s="20">
        <f t="shared" si="11"/>
        <v>0</v>
      </c>
      <c r="L44" s="20">
        <f t="shared" si="12"/>
        <v>0</v>
      </c>
      <c r="M44" s="20">
        <f t="shared" si="13"/>
        <v>0</v>
      </c>
      <c r="N44" s="20">
        <f t="shared" si="14"/>
        <v>0</v>
      </c>
      <c r="O44" s="20">
        <f t="shared" si="15"/>
        <v>0</v>
      </c>
      <c r="P44" s="20">
        <f t="shared" si="16"/>
        <v>0</v>
      </c>
    </row>
    <row r="45" spans="2:16" ht="16" x14ac:dyDescent="0.2">
      <c r="B45" s="25" t="s">
        <v>46</v>
      </c>
      <c r="C45" s="15"/>
      <c r="D45" s="16">
        <v>759</v>
      </c>
      <c r="E45" s="16">
        <v>379</v>
      </c>
      <c r="F45" s="16">
        <v>299</v>
      </c>
      <c r="G45" s="16">
        <v>229</v>
      </c>
      <c r="H45" s="16">
        <v>149</v>
      </c>
      <c r="I45" s="16">
        <v>89</v>
      </c>
      <c r="J45" s="22" t="s">
        <v>51</v>
      </c>
      <c r="K45" s="20">
        <f t="shared" si="11"/>
        <v>0</v>
      </c>
      <c r="L45" s="20">
        <f t="shared" si="12"/>
        <v>0</v>
      </c>
      <c r="M45" s="20">
        <f t="shared" si="13"/>
        <v>0</v>
      </c>
      <c r="N45" s="20">
        <f t="shared" si="14"/>
        <v>0</v>
      </c>
      <c r="O45" s="20">
        <f t="shared" si="15"/>
        <v>0</v>
      </c>
      <c r="P45" s="20">
        <f t="shared" si="16"/>
        <v>0</v>
      </c>
    </row>
    <row r="46" spans="2:16" ht="16" x14ac:dyDescent="0.2">
      <c r="B46" s="25" t="s">
        <v>28</v>
      </c>
      <c r="C46" s="15"/>
      <c r="D46" s="16">
        <v>759</v>
      </c>
      <c r="E46" s="16">
        <v>379</v>
      </c>
      <c r="F46" s="16">
        <v>299</v>
      </c>
      <c r="G46" s="16">
        <v>229</v>
      </c>
      <c r="H46" s="16">
        <v>149</v>
      </c>
      <c r="I46" s="16">
        <v>89</v>
      </c>
      <c r="J46" s="22" t="s">
        <v>51</v>
      </c>
      <c r="K46" s="20">
        <f t="shared" si="11"/>
        <v>0</v>
      </c>
      <c r="L46" s="20">
        <f t="shared" si="12"/>
        <v>0</v>
      </c>
      <c r="M46" s="20">
        <f t="shared" si="13"/>
        <v>0</v>
      </c>
      <c r="N46" s="20">
        <f t="shared" si="14"/>
        <v>0</v>
      </c>
      <c r="O46" s="20">
        <f t="shared" si="15"/>
        <v>0</v>
      </c>
      <c r="P46" s="20">
        <f t="shared" si="16"/>
        <v>0</v>
      </c>
    </row>
    <row r="47" spans="2:16" ht="16" x14ac:dyDescent="0.2">
      <c r="B47" s="25" t="s">
        <v>29</v>
      </c>
      <c r="C47" s="15"/>
      <c r="D47" s="16">
        <v>999</v>
      </c>
      <c r="E47" s="16">
        <v>499</v>
      </c>
      <c r="F47" s="16">
        <v>399</v>
      </c>
      <c r="G47" s="16">
        <v>299</v>
      </c>
      <c r="H47" s="16">
        <v>199</v>
      </c>
      <c r="I47" s="16">
        <v>119</v>
      </c>
      <c r="J47" s="22" t="s">
        <v>52</v>
      </c>
      <c r="K47" s="20">
        <f t="shared" si="11"/>
        <v>0</v>
      </c>
      <c r="L47" s="20">
        <f t="shared" si="12"/>
        <v>0</v>
      </c>
      <c r="M47" s="20">
        <f t="shared" si="13"/>
        <v>0</v>
      </c>
      <c r="N47" s="20">
        <f t="shared" si="14"/>
        <v>0</v>
      </c>
      <c r="O47" s="20">
        <f t="shared" si="15"/>
        <v>0</v>
      </c>
      <c r="P47" s="20">
        <f t="shared" si="16"/>
        <v>0</v>
      </c>
    </row>
    <row r="48" spans="2:16" ht="16" x14ac:dyDescent="0.2">
      <c r="B48" s="25" t="s">
        <v>26</v>
      </c>
      <c r="C48" s="15"/>
      <c r="D48" s="16">
        <v>1199</v>
      </c>
      <c r="E48" s="16">
        <v>599</v>
      </c>
      <c r="F48" s="16">
        <v>479</v>
      </c>
      <c r="G48" s="16">
        <v>359</v>
      </c>
      <c r="H48" s="16">
        <v>239</v>
      </c>
      <c r="I48" s="16">
        <v>143</v>
      </c>
      <c r="J48" s="22" t="s">
        <v>53</v>
      </c>
      <c r="K48" s="20">
        <f t="shared" si="11"/>
        <v>0</v>
      </c>
      <c r="L48" s="20">
        <f t="shared" si="12"/>
        <v>0</v>
      </c>
      <c r="M48" s="20">
        <f t="shared" si="13"/>
        <v>0</v>
      </c>
      <c r="N48" s="20">
        <f t="shared" si="14"/>
        <v>0</v>
      </c>
      <c r="O48" s="20">
        <f t="shared" si="15"/>
        <v>0</v>
      </c>
      <c r="P48" s="20">
        <f t="shared" si="16"/>
        <v>0</v>
      </c>
    </row>
    <row r="49" spans="2:16" ht="16" x14ac:dyDescent="0.2">
      <c r="B49" s="10"/>
      <c r="C49" s="11"/>
      <c r="D49" s="16"/>
      <c r="E49" s="16"/>
      <c r="F49" s="16"/>
      <c r="G49" s="16"/>
      <c r="H49" s="16"/>
      <c r="I49" s="16"/>
      <c r="J49" s="13"/>
      <c r="K49" s="20"/>
      <c r="L49" s="20"/>
      <c r="M49" s="20"/>
      <c r="N49" s="20"/>
      <c r="O49" s="20"/>
      <c r="P49" s="20"/>
    </row>
    <row r="50" spans="2:16" ht="16" x14ac:dyDescent="0.2">
      <c r="B50" s="10" t="s">
        <v>23</v>
      </c>
      <c r="C50" s="11"/>
      <c r="D50" s="16"/>
      <c r="E50" s="16"/>
      <c r="F50" s="16"/>
      <c r="G50" s="16"/>
      <c r="H50" s="16"/>
      <c r="I50" s="16"/>
      <c r="J50" s="13"/>
      <c r="K50" s="20"/>
      <c r="L50" s="20"/>
      <c r="M50" s="20"/>
      <c r="N50" s="20"/>
      <c r="O50" s="20"/>
      <c r="P50" s="20"/>
    </row>
    <row r="51" spans="2:16" ht="16" x14ac:dyDescent="0.2">
      <c r="B51" s="25" t="s">
        <v>42</v>
      </c>
      <c r="C51" s="15"/>
      <c r="D51" s="16">
        <v>1790</v>
      </c>
      <c r="E51" s="16">
        <v>1250</v>
      </c>
      <c r="F51" s="16">
        <v>1070</v>
      </c>
      <c r="G51" s="16">
        <v>710</v>
      </c>
      <c r="H51" s="16">
        <v>530</v>
      </c>
      <c r="I51" s="16">
        <v>350</v>
      </c>
      <c r="J51" s="22" t="s">
        <v>54</v>
      </c>
      <c r="K51" s="20">
        <f t="shared" ref="K51" si="17">$C51*D51</f>
        <v>0</v>
      </c>
      <c r="L51" s="20">
        <f t="shared" ref="L51" si="18">$C51*E51</f>
        <v>0</v>
      </c>
      <c r="M51" s="20">
        <f t="shared" ref="M51" si="19">$C51*F51</f>
        <v>0</v>
      </c>
      <c r="N51" s="20">
        <f t="shared" ref="N51" si="20">$C51*G51</f>
        <v>0</v>
      </c>
      <c r="O51" s="20">
        <f t="shared" ref="O51" si="21">$C51*H51</f>
        <v>0</v>
      </c>
      <c r="P51" s="20">
        <f t="shared" ref="P51" si="22">$C51*I51</f>
        <v>0</v>
      </c>
    </row>
    <row r="52" spans="2:16" ht="16" x14ac:dyDescent="0.2">
      <c r="B52" s="25" t="s">
        <v>27</v>
      </c>
      <c r="C52" s="15"/>
      <c r="D52" s="16">
        <v>1790</v>
      </c>
      <c r="E52" s="16">
        <v>1250</v>
      </c>
      <c r="F52" s="16">
        <v>1070</v>
      </c>
      <c r="G52" s="16">
        <v>710</v>
      </c>
      <c r="H52" s="16">
        <v>530</v>
      </c>
      <c r="I52" s="16">
        <v>350</v>
      </c>
      <c r="J52" s="22" t="s">
        <v>54</v>
      </c>
      <c r="K52" s="20">
        <f t="shared" ref="K52:N58" si="23">$C52*D52</f>
        <v>0</v>
      </c>
      <c r="L52" s="20">
        <f t="shared" si="23"/>
        <v>0</v>
      </c>
      <c r="M52" s="20">
        <f t="shared" si="23"/>
        <v>0</v>
      </c>
      <c r="N52" s="20">
        <f t="shared" si="23"/>
        <v>0</v>
      </c>
      <c r="O52" s="20">
        <f t="shared" si="5"/>
        <v>0</v>
      </c>
      <c r="P52" s="20">
        <f t="shared" si="6"/>
        <v>0</v>
      </c>
    </row>
    <row r="53" spans="2:16" ht="16" x14ac:dyDescent="0.2">
      <c r="B53" s="25" t="s">
        <v>24</v>
      </c>
      <c r="C53" s="15"/>
      <c r="D53" s="16">
        <v>2490</v>
      </c>
      <c r="E53" s="16">
        <v>1740</v>
      </c>
      <c r="F53" s="16">
        <v>1490</v>
      </c>
      <c r="G53" s="16">
        <v>990</v>
      </c>
      <c r="H53" s="16">
        <v>750</v>
      </c>
      <c r="I53" s="16">
        <v>490</v>
      </c>
      <c r="J53" s="22" t="s">
        <v>55</v>
      </c>
      <c r="K53" s="20">
        <f t="shared" si="23"/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5"/>
        <v>0</v>
      </c>
      <c r="P53" s="20">
        <f t="shared" si="6"/>
        <v>0</v>
      </c>
    </row>
    <row r="54" spans="2:16" ht="16" x14ac:dyDescent="0.2">
      <c r="B54" s="25" t="s">
        <v>25</v>
      </c>
      <c r="C54" s="15"/>
      <c r="D54" s="16">
        <v>2690</v>
      </c>
      <c r="E54" s="16">
        <v>1880</v>
      </c>
      <c r="F54" s="16">
        <v>1610</v>
      </c>
      <c r="G54" s="16">
        <v>1080</v>
      </c>
      <c r="H54" s="16">
        <v>810</v>
      </c>
      <c r="I54" s="16">
        <v>540</v>
      </c>
      <c r="J54" s="22" t="s">
        <v>56</v>
      </c>
      <c r="K54" s="20">
        <f t="shared" si="23"/>
        <v>0</v>
      </c>
      <c r="L54" s="20">
        <f t="shared" si="23"/>
        <v>0</v>
      </c>
      <c r="M54" s="20">
        <f t="shared" si="23"/>
        <v>0</v>
      </c>
      <c r="N54" s="20">
        <f t="shared" si="23"/>
        <v>0</v>
      </c>
      <c r="O54" s="20">
        <f t="shared" si="5"/>
        <v>0</v>
      </c>
      <c r="P54" s="20">
        <f t="shared" si="6"/>
        <v>0</v>
      </c>
    </row>
    <row r="55" spans="2:16" ht="16" x14ac:dyDescent="0.2">
      <c r="B55" s="25" t="s">
        <v>46</v>
      </c>
      <c r="C55" s="15"/>
      <c r="D55" s="16">
        <v>2990</v>
      </c>
      <c r="E55" s="16">
        <v>2090</v>
      </c>
      <c r="F55" s="16">
        <v>1790</v>
      </c>
      <c r="G55" s="16">
        <v>1190</v>
      </c>
      <c r="H55" s="16">
        <v>890</v>
      </c>
      <c r="I55" s="16">
        <v>590</v>
      </c>
      <c r="J55" s="22" t="s">
        <v>57</v>
      </c>
      <c r="K55" s="20">
        <f t="shared" si="23"/>
        <v>0</v>
      </c>
      <c r="L55" s="20">
        <f t="shared" si="23"/>
        <v>0</v>
      </c>
      <c r="M55" s="20">
        <f t="shared" si="23"/>
        <v>0</v>
      </c>
      <c r="N55" s="20">
        <f t="shared" si="23"/>
        <v>0</v>
      </c>
      <c r="O55" s="20">
        <f t="shared" si="5"/>
        <v>0</v>
      </c>
      <c r="P55" s="20">
        <f t="shared" si="6"/>
        <v>0</v>
      </c>
    </row>
    <row r="56" spans="2:16" ht="16" x14ac:dyDescent="0.2">
      <c r="B56" s="25" t="s">
        <v>28</v>
      </c>
      <c r="C56" s="15"/>
      <c r="D56" s="16">
        <v>2990</v>
      </c>
      <c r="E56" s="16">
        <v>2090</v>
      </c>
      <c r="F56" s="16">
        <v>1790</v>
      </c>
      <c r="G56" s="16">
        <v>1190</v>
      </c>
      <c r="H56" s="16">
        <v>890</v>
      </c>
      <c r="I56" s="16">
        <v>590</v>
      </c>
      <c r="J56" s="22" t="s">
        <v>57</v>
      </c>
      <c r="K56" s="20">
        <f t="shared" si="23"/>
        <v>0</v>
      </c>
      <c r="L56" s="20">
        <f t="shared" si="23"/>
        <v>0</v>
      </c>
      <c r="M56" s="20">
        <f t="shared" si="23"/>
        <v>0</v>
      </c>
      <c r="N56" s="20">
        <f t="shared" si="23"/>
        <v>0</v>
      </c>
      <c r="O56" s="20">
        <f t="shared" si="5"/>
        <v>0</v>
      </c>
      <c r="P56" s="20">
        <f t="shared" si="6"/>
        <v>0</v>
      </c>
    </row>
    <row r="57" spans="2:16" ht="16" x14ac:dyDescent="0.2">
      <c r="B57" s="25" t="s">
        <v>29</v>
      </c>
      <c r="C57" s="15"/>
      <c r="D57" s="16">
        <v>3690</v>
      </c>
      <c r="E57" s="16">
        <v>2580</v>
      </c>
      <c r="F57" s="16">
        <v>2210</v>
      </c>
      <c r="G57" s="16">
        <v>1480</v>
      </c>
      <c r="H57" s="16">
        <v>1110</v>
      </c>
      <c r="I57" s="16">
        <v>740</v>
      </c>
      <c r="J57" s="22" t="s">
        <v>58</v>
      </c>
      <c r="K57" s="20">
        <f t="shared" si="23"/>
        <v>0</v>
      </c>
      <c r="L57" s="20">
        <f t="shared" si="23"/>
        <v>0</v>
      </c>
      <c r="M57" s="20">
        <f t="shared" si="23"/>
        <v>0</v>
      </c>
      <c r="N57" s="20">
        <f t="shared" si="23"/>
        <v>0</v>
      </c>
      <c r="O57" s="20">
        <f t="shared" si="5"/>
        <v>0</v>
      </c>
      <c r="P57" s="20">
        <f t="shared" si="6"/>
        <v>0</v>
      </c>
    </row>
    <row r="58" spans="2:16" ht="16" x14ac:dyDescent="0.2">
      <c r="B58" s="25" t="s">
        <v>26</v>
      </c>
      <c r="C58" s="15"/>
      <c r="D58" s="16">
        <v>3990</v>
      </c>
      <c r="E58" s="16">
        <v>2790</v>
      </c>
      <c r="F58" s="16">
        <v>2390</v>
      </c>
      <c r="G58" s="16">
        <v>1590</v>
      </c>
      <c r="H58" s="16">
        <v>1190</v>
      </c>
      <c r="I58" s="16">
        <v>790</v>
      </c>
      <c r="J58" s="22" t="s">
        <v>59</v>
      </c>
      <c r="K58" s="20">
        <f t="shared" si="23"/>
        <v>0</v>
      </c>
      <c r="L58" s="20">
        <f t="shared" si="23"/>
        <v>0</v>
      </c>
      <c r="M58" s="20">
        <f t="shared" si="23"/>
        <v>0</v>
      </c>
      <c r="N58" s="20">
        <f t="shared" si="23"/>
        <v>0</v>
      </c>
      <c r="O58" s="20">
        <f t="shared" si="5"/>
        <v>0</v>
      </c>
      <c r="P58" s="20">
        <f t="shared" si="6"/>
        <v>0</v>
      </c>
    </row>
    <row r="59" spans="2:16" ht="16" x14ac:dyDescent="0.2">
      <c r="B59" s="23"/>
      <c r="C59" s="11"/>
      <c r="D59" s="16"/>
      <c r="E59" s="16"/>
      <c r="F59" s="16"/>
      <c r="G59" s="16"/>
      <c r="H59" s="16"/>
      <c r="I59" s="16"/>
      <c r="J59" s="22"/>
      <c r="K59" s="20"/>
      <c r="L59" s="20"/>
      <c r="M59" s="20"/>
      <c r="N59" s="20"/>
      <c r="O59" s="20"/>
      <c r="P59" s="20"/>
    </row>
    <row r="60" spans="2:16" ht="16" x14ac:dyDescent="0.2">
      <c r="B60" s="10" t="s">
        <v>47</v>
      </c>
      <c r="C60" s="11"/>
      <c r="D60" s="16"/>
      <c r="E60" s="16"/>
      <c r="F60" s="16"/>
      <c r="G60" s="16"/>
      <c r="H60" s="16"/>
      <c r="I60" s="16"/>
      <c r="J60" s="13"/>
      <c r="K60" s="20"/>
      <c r="L60" s="20"/>
      <c r="M60" s="20"/>
      <c r="N60" s="20"/>
      <c r="O60" s="20"/>
      <c r="P60" s="20"/>
    </row>
    <row r="61" spans="2:16" ht="16" x14ac:dyDescent="0.2">
      <c r="B61" s="25" t="s">
        <v>30</v>
      </c>
      <c r="C61" s="15"/>
      <c r="D61" s="16">
        <v>990</v>
      </c>
      <c r="E61" s="16">
        <v>790</v>
      </c>
      <c r="F61" s="16">
        <v>690</v>
      </c>
      <c r="G61" s="16">
        <v>590</v>
      </c>
      <c r="H61" s="16">
        <v>490</v>
      </c>
      <c r="I61" s="16">
        <v>390</v>
      </c>
      <c r="J61" s="22" t="s">
        <v>60</v>
      </c>
      <c r="K61" s="20">
        <f t="shared" ref="K61:N63" si="24">$C61*D61</f>
        <v>0</v>
      </c>
      <c r="L61" s="20">
        <f t="shared" si="24"/>
        <v>0</v>
      </c>
      <c r="M61" s="20">
        <f t="shared" si="24"/>
        <v>0</v>
      </c>
      <c r="N61" s="20">
        <f t="shared" si="24"/>
        <v>0</v>
      </c>
      <c r="O61" s="20">
        <f t="shared" si="5"/>
        <v>0</v>
      </c>
      <c r="P61" s="20">
        <f t="shared" si="6"/>
        <v>0</v>
      </c>
    </row>
    <row r="62" spans="2:16" ht="16" x14ac:dyDescent="0.2">
      <c r="B62" s="25" t="s">
        <v>31</v>
      </c>
      <c r="C62" s="15"/>
      <c r="D62" s="16">
        <v>990</v>
      </c>
      <c r="E62" s="16">
        <v>790</v>
      </c>
      <c r="F62" s="16">
        <v>690</v>
      </c>
      <c r="G62" s="16">
        <v>590</v>
      </c>
      <c r="H62" s="16">
        <v>490</v>
      </c>
      <c r="I62" s="16">
        <v>390</v>
      </c>
      <c r="J62" s="22" t="s">
        <v>60</v>
      </c>
      <c r="K62" s="20">
        <f t="shared" si="24"/>
        <v>0</v>
      </c>
      <c r="L62" s="20">
        <f t="shared" si="24"/>
        <v>0</v>
      </c>
      <c r="M62" s="20">
        <f t="shared" si="24"/>
        <v>0</v>
      </c>
      <c r="N62" s="20">
        <f t="shared" si="24"/>
        <v>0</v>
      </c>
      <c r="O62" s="20">
        <f t="shared" si="5"/>
        <v>0</v>
      </c>
      <c r="P62" s="20">
        <f t="shared" si="6"/>
        <v>0</v>
      </c>
    </row>
    <row r="63" spans="2:16" ht="17" thickBot="1" x14ac:dyDescent="0.25">
      <c r="B63" s="26" t="s">
        <v>32</v>
      </c>
      <c r="C63" s="17"/>
      <c r="D63" s="18">
        <v>990</v>
      </c>
      <c r="E63" s="18">
        <v>790</v>
      </c>
      <c r="F63" s="18">
        <v>690</v>
      </c>
      <c r="G63" s="18">
        <v>590</v>
      </c>
      <c r="H63" s="18">
        <v>490</v>
      </c>
      <c r="I63" s="18">
        <v>390</v>
      </c>
      <c r="J63" s="24" t="s">
        <v>60</v>
      </c>
      <c r="K63" s="20">
        <f t="shared" si="24"/>
        <v>0</v>
      </c>
      <c r="L63" s="20">
        <f t="shared" si="24"/>
        <v>0</v>
      </c>
      <c r="M63" s="20">
        <f t="shared" si="24"/>
        <v>0</v>
      </c>
      <c r="N63" s="20">
        <f t="shared" si="24"/>
        <v>0</v>
      </c>
      <c r="O63" s="20">
        <f t="shared" si="5"/>
        <v>0</v>
      </c>
      <c r="P63" s="20">
        <f t="shared" si="6"/>
        <v>0</v>
      </c>
    </row>
    <row r="64" spans="2:16" x14ac:dyDescent="0.2">
      <c r="D64" s="20">
        <f>IF(SUM(C5:C63)&lt;10,K64,0)</f>
        <v>0</v>
      </c>
      <c r="E64" s="20">
        <f>IF(AND(SUM($C5:$C63)&gt;9,SUM($C5:$C63)&lt;20),L64,0)</f>
        <v>0</v>
      </c>
      <c r="F64" s="20">
        <f>IF(AND(SUM($C5:$C63)&gt;19,SUM($C5:$C63)&lt;100),M64,0)</f>
        <v>0</v>
      </c>
      <c r="G64" s="20">
        <f>IF(AND(SUM($C5:$C63)&gt;99,SUM($C5:$C63)&lt;200),N64,0)</f>
        <v>0</v>
      </c>
      <c r="H64" s="20">
        <f>IF(AND(SUM($C5:$C63)&gt;199,SUM($C5:$C63)&lt;1000),O64,0)</f>
        <v>0</v>
      </c>
      <c r="I64" s="20">
        <f>IF(SUM($C5:$C63)&gt;999,P64,0)</f>
        <v>0</v>
      </c>
      <c r="K64" s="21">
        <f t="shared" ref="K64:P64" si="25">SUM(K5:K63)</f>
        <v>0</v>
      </c>
      <c r="L64" s="21">
        <f t="shared" si="25"/>
        <v>0</v>
      </c>
      <c r="M64" s="21">
        <f t="shared" si="25"/>
        <v>0</v>
      </c>
      <c r="N64" s="21">
        <f t="shared" si="25"/>
        <v>0</v>
      </c>
      <c r="O64" s="21">
        <f t="shared" si="25"/>
        <v>0</v>
      </c>
      <c r="P64" s="21">
        <f t="shared" si="25"/>
        <v>0</v>
      </c>
    </row>
    <row r="65" spans="2:9" x14ac:dyDescent="0.2">
      <c r="D65" s="20">
        <f>IF(D64=0,0,($C41*D70)+($C42*D71)+($C43*D72)+($C44*D73)+($C45*D74)+($C46*D75)+($C47*D76)+($C48*D77)+($C51*D80)+($C52*D81)+($C53*D82)+($C54*D83)+($C55*D84)+($C56*D85)+($C57*D86)+($C58*D87))</f>
        <v>0</v>
      </c>
      <c r="E65" s="20">
        <f t="shared" ref="E65:I65" si="26">IF(E64=0,0,($C41*E70)+($C42*E71)+($C43*E72)+($C44*E73)+($C45*E74)+($C46*E75)+($C47*E76)+($C48*E77)+($C51*E80)+($C52*E81)+($C53*E82)+($C54*E83)+($C55*E84)+($C56*E85)+($C57*E86)+($C58*E87))</f>
        <v>0</v>
      </c>
      <c r="F65" s="20">
        <f t="shared" si="26"/>
        <v>0</v>
      </c>
      <c r="G65" s="20">
        <f t="shared" si="26"/>
        <v>0</v>
      </c>
      <c r="H65" s="20">
        <f t="shared" si="26"/>
        <v>0</v>
      </c>
      <c r="I65" s="20">
        <f t="shared" si="26"/>
        <v>0</v>
      </c>
    </row>
    <row r="66" spans="2:9" ht="16" x14ac:dyDescent="0.2">
      <c r="B66" s="5" t="s">
        <v>35</v>
      </c>
      <c r="C66" s="19">
        <f>K64+(-C67)</f>
        <v>0</v>
      </c>
      <c r="D66" s="19"/>
    </row>
    <row r="67" spans="2:9" ht="16" x14ac:dyDescent="0.2">
      <c r="B67" s="5" t="s">
        <v>36</v>
      </c>
      <c r="C67" s="19">
        <f>-SUM(D65:I65)</f>
        <v>0</v>
      </c>
      <c r="D67" s="19"/>
    </row>
    <row r="68" spans="2:9" ht="16" x14ac:dyDescent="0.2">
      <c r="B68" s="5" t="s">
        <v>37</v>
      </c>
      <c r="C68" s="19">
        <f>-(C66+C67-C69)</f>
        <v>0</v>
      </c>
      <c r="D68" s="19"/>
    </row>
    <row r="69" spans="2:9" ht="16" x14ac:dyDescent="0.2">
      <c r="B69" s="5" t="s">
        <v>38</v>
      </c>
      <c r="C69" s="28">
        <f>SUM(D64:I64)</f>
        <v>0</v>
      </c>
      <c r="D69" s="28"/>
    </row>
    <row r="70" spans="2:9" x14ac:dyDescent="0.2">
      <c r="B70" s="7" t="s">
        <v>39</v>
      </c>
      <c r="D70" s="20">
        <f t="shared" ref="D70:I71" si="27">(D$5*4)-D41</f>
        <v>557</v>
      </c>
      <c r="E70" s="20">
        <f t="shared" si="27"/>
        <v>417</v>
      </c>
      <c r="F70" s="20">
        <f t="shared" si="27"/>
        <v>297</v>
      </c>
      <c r="G70" s="20">
        <f t="shared" si="27"/>
        <v>187</v>
      </c>
      <c r="H70" s="20">
        <f t="shared" si="27"/>
        <v>107</v>
      </c>
      <c r="I70" s="20">
        <f t="shared" si="27"/>
        <v>63</v>
      </c>
    </row>
    <row r="71" spans="2:9" x14ac:dyDescent="0.2">
      <c r="B71" s="7" t="s">
        <v>39</v>
      </c>
      <c r="D71" s="20">
        <f t="shared" si="27"/>
        <v>557</v>
      </c>
      <c r="E71" s="20">
        <f t="shared" si="27"/>
        <v>417</v>
      </c>
      <c r="F71" s="20">
        <f t="shared" si="27"/>
        <v>297</v>
      </c>
      <c r="G71" s="20">
        <f t="shared" si="27"/>
        <v>187</v>
      </c>
      <c r="H71" s="20">
        <f t="shared" si="27"/>
        <v>107</v>
      </c>
      <c r="I71" s="20">
        <f t="shared" si="27"/>
        <v>63</v>
      </c>
    </row>
    <row r="72" spans="2:9" x14ac:dyDescent="0.2">
      <c r="D72" s="20">
        <f t="shared" ref="D72:I72" si="28">(D$5*6)-D43</f>
        <v>925</v>
      </c>
      <c r="E72" s="20">
        <f t="shared" si="28"/>
        <v>675</v>
      </c>
      <c r="F72" s="20">
        <f t="shared" si="28"/>
        <v>485</v>
      </c>
      <c r="G72" s="20">
        <f t="shared" si="28"/>
        <v>305</v>
      </c>
      <c r="H72" s="20">
        <f t="shared" si="28"/>
        <v>185</v>
      </c>
      <c r="I72" s="20">
        <f t="shared" si="28"/>
        <v>109</v>
      </c>
    </row>
    <row r="73" spans="2:9" x14ac:dyDescent="0.2">
      <c r="D73" s="20">
        <f t="shared" ref="D73:I73" si="29">(D$5*7)-D44</f>
        <v>1114</v>
      </c>
      <c r="E73" s="20">
        <f t="shared" si="29"/>
        <v>794</v>
      </c>
      <c r="F73" s="20">
        <f t="shared" si="29"/>
        <v>584</v>
      </c>
      <c r="G73" s="20">
        <f t="shared" si="29"/>
        <v>364</v>
      </c>
      <c r="H73" s="20">
        <f t="shared" si="29"/>
        <v>224</v>
      </c>
      <c r="I73" s="20">
        <f t="shared" si="29"/>
        <v>131</v>
      </c>
    </row>
    <row r="74" spans="2:9" x14ac:dyDescent="0.2">
      <c r="D74" s="20">
        <f t="shared" ref="D74:I75" si="30">(D$5*9)-D45</f>
        <v>1482</v>
      </c>
      <c r="E74" s="20">
        <f t="shared" si="30"/>
        <v>1052</v>
      </c>
      <c r="F74" s="20">
        <f t="shared" si="30"/>
        <v>772</v>
      </c>
      <c r="G74" s="20">
        <f t="shared" si="30"/>
        <v>482</v>
      </c>
      <c r="H74" s="20">
        <f t="shared" si="30"/>
        <v>292</v>
      </c>
      <c r="I74" s="20">
        <f t="shared" si="30"/>
        <v>172</v>
      </c>
    </row>
    <row r="75" spans="2:9" x14ac:dyDescent="0.2">
      <c r="D75" s="20">
        <f t="shared" si="30"/>
        <v>1482</v>
      </c>
      <c r="E75" s="20">
        <f t="shared" si="30"/>
        <v>1052</v>
      </c>
      <c r="F75" s="20">
        <f t="shared" si="30"/>
        <v>772</v>
      </c>
      <c r="G75" s="20">
        <f t="shared" si="30"/>
        <v>482</v>
      </c>
      <c r="H75" s="20">
        <f t="shared" si="30"/>
        <v>292</v>
      </c>
      <c r="I75" s="20">
        <f t="shared" si="30"/>
        <v>172</v>
      </c>
    </row>
    <row r="76" spans="2:9" x14ac:dyDescent="0.2">
      <c r="D76" s="20">
        <f t="shared" ref="D76:I76" si="31">(D$5*13)-D47</f>
        <v>2238</v>
      </c>
      <c r="E76" s="20">
        <f t="shared" si="31"/>
        <v>1568</v>
      </c>
      <c r="F76" s="20">
        <f t="shared" si="31"/>
        <v>1148</v>
      </c>
      <c r="G76" s="20">
        <f t="shared" si="31"/>
        <v>728</v>
      </c>
      <c r="H76" s="20">
        <f t="shared" si="31"/>
        <v>438</v>
      </c>
      <c r="I76" s="20">
        <f t="shared" si="31"/>
        <v>258</v>
      </c>
    </row>
    <row r="77" spans="2:9" x14ac:dyDescent="0.2">
      <c r="D77" s="20">
        <f t="shared" ref="D77:I77" si="32">(D$5*15)-D48</f>
        <v>2536</v>
      </c>
      <c r="E77" s="20">
        <f t="shared" si="32"/>
        <v>1786</v>
      </c>
      <c r="F77" s="20">
        <f t="shared" si="32"/>
        <v>1306</v>
      </c>
      <c r="G77" s="20">
        <f t="shared" si="32"/>
        <v>826</v>
      </c>
      <c r="H77" s="20">
        <f t="shared" si="32"/>
        <v>496</v>
      </c>
      <c r="I77" s="20">
        <f t="shared" si="32"/>
        <v>292</v>
      </c>
    </row>
    <row r="78" spans="2:9" x14ac:dyDescent="0.2">
      <c r="D78" s="20"/>
      <c r="E78" s="20"/>
      <c r="F78" s="20"/>
      <c r="G78" s="20"/>
      <c r="H78" s="20"/>
      <c r="I78" s="20"/>
    </row>
    <row r="79" spans="2:9" x14ac:dyDescent="0.2">
      <c r="D79" s="20"/>
      <c r="E79" s="20"/>
      <c r="F79" s="20"/>
      <c r="G79" s="20"/>
      <c r="H79" s="20"/>
      <c r="I79" s="20"/>
    </row>
    <row r="80" spans="2:9" x14ac:dyDescent="0.2">
      <c r="D80" s="20">
        <f t="shared" ref="D80:I81" si="33">(D$23*4)-D51</f>
        <v>806</v>
      </c>
      <c r="E80" s="20">
        <f t="shared" si="33"/>
        <v>546</v>
      </c>
      <c r="F80" s="20">
        <f t="shared" si="33"/>
        <v>486</v>
      </c>
      <c r="G80" s="20">
        <f t="shared" si="33"/>
        <v>326</v>
      </c>
      <c r="H80" s="20">
        <f t="shared" si="33"/>
        <v>266</v>
      </c>
      <c r="I80" s="20">
        <f t="shared" si="33"/>
        <v>166</v>
      </c>
    </row>
    <row r="81" spans="4:9" x14ac:dyDescent="0.2">
      <c r="D81" s="20">
        <f t="shared" si="33"/>
        <v>806</v>
      </c>
      <c r="E81" s="20">
        <f t="shared" si="33"/>
        <v>546</v>
      </c>
      <c r="F81" s="20">
        <f t="shared" si="33"/>
        <v>486</v>
      </c>
      <c r="G81" s="20">
        <f t="shared" si="33"/>
        <v>326</v>
      </c>
      <c r="H81" s="20">
        <f t="shared" si="33"/>
        <v>266</v>
      </c>
      <c r="I81" s="20">
        <f t="shared" si="33"/>
        <v>166</v>
      </c>
    </row>
    <row r="82" spans="4:9" x14ac:dyDescent="0.2">
      <c r="D82" s="20">
        <f t="shared" ref="D82:I82" si="34">(D$23*6)-D53</f>
        <v>1404</v>
      </c>
      <c r="E82" s="20">
        <f t="shared" si="34"/>
        <v>954</v>
      </c>
      <c r="F82" s="20">
        <f t="shared" si="34"/>
        <v>844</v>
      </c>
      <c r="G82" s="20">
        <f t="shared" si="34"/>
        <v>564</v>
      </c>
      <c r="H82" s="20">
        <f t="shared" si="34"/>
        <v>444</v>
      </c>
      <c r="I82" s="20">
        <f t="shared" si="34"/>
        <v>284</v>
      </c>
    </row>
    <row r="83" spans="4:9" x14ac:dyDescent="0.2">
      <c r="D83" s="20">
        <f t="shared" ref="D83:I83" si="35">(D$23*7)-D54</f>
        <v>1853</v>
      </c>
      <c r="E83" s="20">
        <f t="shared" si="35"/>
        <v>1263</v>
      </c>
      <c r="F83" s="20">
        <f t="shared" si="35"/>
        <v>1113</v>
      </c>
      <c r="G83" s="20">
        <f t="shared" si="35"/>
        <v>733</v>
      </c>
      <c r="H83" s="20">
        <f t="shared" si="35"/>
        <v>583</v>
      </c>
      <c r="I83" s="20">
        <f t="shared" si="35"/>
        <v>363</v>
      </c>
    </row>
    <row r="84" spans="4:9" x14ac:dyDescent="0.2">
      <c r="D84" s="20">
        <f>(D$23*9)-D55</f>
        <v>2851</v>
      </c>
      <c r="E84" s="20">
        <f t="shared" ref="E84:I84" si="36">(E$23*9)-E55</f>
        <v>1951</v>
      </c>
      <c r="F84" s="20">
        <f t="shared" si="36"/>
        <v>1711</v>
      </c>
      <c r="G84" s="20">
        <f t="shared" si="36"/>
        <v>1141</v>
      </c>
      <c r="H84" s="20">
        <f t="shared" ref="H84" si="37">(H$23*9)-H55</f>
        <v>901</v>
      </c>
      <c r="I84" s="20">
        <f t="shared" si="36"/>
        <v>571</v>
      </c>
    </row>
    <row r="85" spans="4:9" x14ac:dyDescent="0.2">
      <c r="D85" s="20">
        <f>(D$23*9)-D56</f>
        <v>2851</v>
      </c>
      <c r="E85" s="20">
        <f t="shared" ref="E85:I85" si="38">(E$23*9)-E56</f>
        <v>1951</v>
      </c>
      <c r="F85" s="20">
        <f t="shared" si="38"/>
        <v>1711</v>
      </c>
      <c r="G85" s="20">
        <f t="shared" si="38"/>
        <v>1141</v>
      </c>
      <c r="H85" s="20">
        <f t="shared" ref="H85" si="39">(H$23*9)-H56</f>
        <v>901</v>
      </c>
      <c r="I85" s="20">
        <f t="shared" si="38"/>
        <v>571</v>
      </c>
    </row>
    <row r="86" spans="4:9" x14ac:dyDescent="0.2">
      <c r="D86" s="20">
        <f>(D$23*13)-D57</f>
        <v>4747</v>
      </c>
      <c r="E86" s="20">
        <f t="shared" ref="E86:I86" si="40">(E$23*13)-E57</f>
        <v>3257</v>
      </c>
      <c r="F86" s="20">
        <f t="shared" si="40"/>
        <v>2847</v>
      </c>
      <c r="G86" s="20">
        <f t="shared" si="40"/>
        <v>1887</v>
      </c>
      <c r="H86" s="20">
        <f t="shared" ref="H86" si="41">(H$23*13)-H57</f>
        <v>1477</v>
      </c>
      <c r="I86" s="20">
        <f t="shared" si="40"/>
        <v>937</v>
      </c>
    </row>
    <row r="87" spans="4:9" x14ac:dyDescent="0.2">
      <c r="D87" s="20">
        <f>(D$23*15)-D58</f>
        <v>5745</v>
      </c>
      <c r="E87" s="20">
        <f t="shared" ref="E87:I87" si="42">(E$23*15)-E58</f>
        <v>3945</v>
      </c>
      <c r="F87" s="20">
        <f t="shared" si="42"/>
        <v>3445</v>
      </c>
      <c r="G87" s="20">
        <f t="shared" si="42"/>
        <v>2295</v>
      </c>
      <c r="H87" s="20">
        <f t="shared" ref="H87" si="43">(H$23*15)-H58</f>
        <v>1795</v>
      </c>
      <c r="I87" s="20">
        <f t="shared" si="42"/>
        <v>1145</v>
      </c>
    </row>
  </sheetData>
  <sheetProtection algorithmName="SHA-512" hashValue="n3MPrghQ3iXFEVocFfYy7Fx+/JpBavq2N1aq98urU6y7/3tFjqLUZBCuIIBrP4vp5JqvK69vjhTBoKm5FD715g==" saltValue="6zW4s0LRqbwUW5rAnjPxxA==" spinCount="100000" sheet="1" objects="1" scenarios="1" selectLockedCells="1"/>
  <mergeCells count="2">
    <mergeCell ref="D2:I2"/>
    <mergeCell ref="C69:D69"/>
  </mergeCells>
  <phoneticPr fontId="4" type="noConversion"/>
  <conditionalFormatting sqref="D4:D38">
    <cfRule type="expression" dxfId="12" priority="215">
      <formula>AND(SUM($C$4:$C$63)&lt;10,SUM($C$4:$C$63)&gt;0,$C4&gt;0)</formula>
    </cfRule>
  </conditionalFormatting>
  <conditionalFormatting sqref="D41:D63">
    <cfRule type="expression" dxfId="11" priority="217">
      <formula>AND(SUM($C$4:$C$63)&lt;10,SUM($C$4:$C$63)&gt;0,$C41&gt;0)</formula>
    </cfRule>
  </conditionalFormatting>
  <conditionalFormatting sqref="E4:E21">
    <cfRule type="expression" dxfId="10" priority="218">
      <formula>AND(SUM($C$4:$C$63)&lt;20,SUM($C$4:$C$63)&gt;9,$C4&gt;0)</formula>
    </cfRule>
  </conditionalFormatting>
  <conditionalFormatting sqref="E22:E38 E41:E63">
    <cfRule type="expression" dxfId="9" priority="219">
      <formula>AND(SUM($C$4:$C$63)&lt;20,SUM($C$4:$C$63)&gt;9,$C22&gt;0)</formula>
    </cfRule>
  </conditionalFormatting>
  <conditionalFormatting sqref="F4:F21">
    <cfRule type="expression" dxfId="8" priority="222">
      <formula>AND(SUM($C$4:$C$63)&lt;100,SUM($C$4:$C$63)&gt;19,$C4&gt;0)</formula>
    </cfRule>
  </conditionalFormatting>
  <conditionalFormatting sqref="F22:F38 F41:F42 F44:F63">
    <cfRule type="expression" dxfId="7" priority="223">
      <formula>AND(SUM($C$4:$C$63)&lt;100,SUM($C$4:$C$63)&gt;19,$C22&gt;0)</formula>
    </cfRule>
  </conditionalFormatting>
  <conditionalFormatting sqref="F43">
    <cfRule type="expression" dxfId="6" priority="227" stopIfTrue="1">
      <formula>AND(SUM($C$4:$C$63)&lt;100,SUM($C$4:$C$63)&gt;19,$C42&gt;0)</formula>
    </cfRule>
  </conditionalFormatting>
  <conditionalFormatting sqref="G4:G21">
    <cfRule type="expression" dxfId="5" priority="228">
      <formula>AND(SUM($C$4:$C$63)&lt;200,SUM($C$4:$C$63)&gt;99,$C4&gt;0)</formula>
    </cfRule>
  </conditionalFormatting>
  <conditionalFormatting sqref="G22:G38 G41:G63">
    <cfRule type="expression" dxfId="4" priority="229">
      <formula>AND(SUM($C$4:$C$63)&lt;200,SUM($C$4:$C$63)&gt;99,$C22&gt;0)</formula>
    </cfRule>
  </conditionalFormatting>
  <conditionalFormatting sqref="H5:H39 H41:H63">
    <cfRule type="expression" dxfId="3" priority="232" stopIfTrue="1">
      <formula>AND(SUM($C$5:$C$63)&gt;199,SUM($C$5:$C$63)&lt;1000,$C5&gt;0)</formula>
    </cfRule>
  </conditionalFormatting>
  <conditionalFormatting sqref="H40">
    <cfRule type="expression" dxfId="2" priority="189" stopIfTrue="1">
      <formula>AND(SUM($C$5:$C$63)&gt;199,SUM($C$5:$C$63)&lt;1000,#REF!&gt;0)</formula>
    </cfRule>
  </conditionalFormatting>
  <conditionalFormatting sqref="I5:I39 I41:I63">
    <cfRule type="expression" dxfId="1" priority="235">
      <formula>AND(SUM($C$4:$C$63)&gt;999,$C5&gt;0)</formula>
    </cfRule>
  </conditionalFormatting>
  <conditionalFormatting sqref="I40">
    <cfRule type="expression" dxfId="0" priority="193">
      <formula>AND(SUM($C$4:$C$63)&gt;999,#REF!&gt;0)</formula>
    </cfRule>
  </conditionalFormatting>
  <hyperlinks>
    <hyperlink ref="B5" r:id="rId1" tooltip="Click to visit the course at the Funka Academy website" xr:uid="{F519FA45-3104-B041-AE37-67B85DFB7F22}"/>
    <hyperlink ref="B6" r:id="rId2" tooltip="Click to visit the course at the Funka Academy website" xr:uid="{547BF7A4-D706-CD4F-84AE-C7C65E956854}"/>
    <hyperlink ref="B7" r:id="rId3" tooltip="Click to visit the course at the Funka Academy website" xr:uid="{F4A70AEE-5B54-4748-85F4-6C12B2AC8727}"/>
    <hyperlink ref="B8" r:id="rId4" tooltip="Click to visit the course at the Funka Academy website" xr:uid="{19140667-A7F3-2F45-ADCB-8FB1B573B621}"/>
    <hyperlink ref="B9" r:id="rId5" tooltip="Click to visit the course at the Funka Academy website" xr:uid="{8A597F8A-4931-8640-A835-54839AA177AE}"/>
    <hyperlink ref="B10" r:id="rId6" tooltip="Click to visit the course at the Funka Academy website" xr:uid="{DBD77528-943D-E546-955F-C99B6B0F01F6}"/>
    <hyperlink ref="B11" r:id="rId7" tooltip="Click to visit the course at the Funka Academy website" xr:uid="{FB170146-45A6-4A4E-BA0D-1A0F41542FF5}"/>
    <hyperlink ref="B12" r:id="rId8" tooltip="Click to visit the course at the Funka Academy website" xr:uid="{3AD806A7-4553-8C49-B3AD-418F5FAE9366}"/>
    <hyperlink ref="B13" r:id="rId9" tooltip="Click to visit the course at the Funka Academy website" xr:uid="{3C937C7C-3FBF-CF48-B24A-4EDF9F4A6385}"/>
    <hyperlink ref="B14" r:id="rId10" tooltip="Click to visit the course at the Funka Academy website" xr:uid="{CCB58F76-C9AA-C546-B480-F10201BD59E0}"/>
    <hyperlink ref="B15" r:id="rId11" tooltip="Click to visit the course at the Funka Academy website" xr:uid="{254205D2-759E-7A40-953B-034435A9BF47}"/>
    <hyperlink ref="B16" r:id="rId12" tooltip="Click to visit the course at the Funka Academy website" xr:uid="{1097A6B7-A99B-4D4E-B269-A80A703111E0}"/>
    <hyperlink ref="B17" r:id="rId13" tooltip="Click to visit the course at the Funka Academy website" xr:uid="{D0724B8A-9839-8441-B92A-A05B8F1D5347}"/>
    <hyperlink ref="B18" r:id="rId14" tooltip="Click to visit the course at the Funka Academy website" xr:uid="{0357FF5A-85DF-E442-A4D9-02554BFCB73C}"/>
    <hyperlink ref="B19" r:id="rId15" tooltip="Click to visit the course at the Funka Academy website" xr:uid="{C306A40B-C885-BD42-8757-E642F280FCA5}"/>
    <hyperlink ref="B20" r:id="rId16" tooltip="Click to visit the course at the Funka Academy website" xr:uid="{C415D114-17C5-F943-999C-F7DDAEB989A2}"/>
    <hyperlink ref="B41" r:id="rId17" tooltip="Click to visit the course package at the Funka Academy website" xr:uid="{49B281CC-CADC-D441-A488-B49CF22D4CE8}"/>
    <hyperlink ref="B42" r:id="rId18" tooltip="Click to visit the course package at the Funka Academy website" xr:uid="{C95E86D2-B7A5-414D-B463-3335F2A2A493}"/>
    <hyperlink ref="B43" r:id="rId19" tooltip="Click to visit the course package at the Funka Academy website" xr:uid="{42537BA1-5360-E44C-85F3-18934128934A}"/>
    <hyperlink ref="B44" r:id="rId20" tooltip="Click to visit the course package at the Funka Academy website" xr:uid="{252CB452-BB44-164E-828A-55464BAB9A78}"/>
    <hyperlink ref="B45" r:id="rId21" tooltip="Click to visit the course package at the Funka Academy website" xr:uid="{9B446A00-6D15-854F-8E37-43307F8F5709}"/>
    <hyperlink ref="B46" r:id="rId22" tooltip="Click to visit the course package at the Funka Academy website" xr:uid="{BE602D31-7D0D-2640-96AB-01C4663D3469}"/>
    <hyperlink ref="B47" r:id="rId23" tooltip="Click to visit the course package at the Funka Academy website" xr:uid="{1BAF9C55-0B0B-B34E-8F69-2412C4E68C0E}"/>
    <hyperlink ref="B48" r:id="rId24" tooltip="Click to visit the course package at the Funka Academy website" xr:uid="{60620FCA-D8BE-034A-BC9D-CBD16608AF1F}"/>
    <hyperlink ref="B61" r:id="rId25" tooltip="Click to visit the course at the Funka Academy website" xr:uid="{8BDC4030-2211-7245-8B6E-0D6D590D2BC3}"/>
    <hyperlink ref="B62" r:id="rId26" tooltip="Click to visit the course at the Funka Academy website" xr:uid="{CD2DA882-87DE-0A42-B454-15BD7F2128D1}"/>
    <hyperlink ref="B63" r:id="rId27" tooltip="Click to visit the course at the Funka Academy website" xr:uid="{52D26BBE-2B07-F547-8D77-C52F6BB7651D}"/>
    <hyperlink ref="B23" r:id="rId28" tooltip="Click to visit the course at the Funka Academy website" xr:uid="{1E2CC7E0-84C0-B740-8961-F340DDD3AA13}"/>
    <hyperlink ref="B24" r:id="rId29" tooltip="Click to visit the course at the Funka Academy website" xr:uid="{9E9ED6C5-8C16-5243-BB04-BE576A97C893}"/>
    <hyperlink ref="B25" r:id="rId30" tooltip="Click to visit the course at the Funka Academy website" xr:uid="{9A320969-C80D-0745-87AF-BE6328A0BF38}"/>
    <hyperlink ref="B26" r:id="rId31" tooltip="Click to visit the course at the Funka Academy website" xr:uid="{F147CE9A-ACC1-2C43-A544-2C35E654CFDB}"/>
    <hyperlink ref="B27" r:id="rId32" tooltip="Click to visit the course at the Funka Academy website" xr:uid="{9579D078-6F6A-DD4F-84E0-ABE2675A7484}"/>
    <hyperlink ref="B28" r:id="rId33" tooltip="Click to visit the course at the Funka Academy website" xr:uid="{EB532C9B-9CE7-1B46-8BF9-E9834DC5F362}"/>
    <hyperlink ref="B29" r:id="rId34" tooltip="Click to visit the course at the Funka Academy website" xr:uid="{366551B4-6911-A94B-9A3D-567602DF022F}"/>
    <hyperlink ref="B30" r:id="rId35" tooltip="Click to visit the course at the Funka Academy website" xr:uid="{B806A281-D202-1F4C-8963-AF6EAF7BD0F5}"/>
    <hyperlink ref="B31" r:id="rId36" tooltip="Click to visit the course at the Funka Academy website" xr:uid="{20A21984-D3C6-1F47-9062-F7B0AE3A9156}"/>
    <hyperlink ref="B32" r:id="rId37" tooltip="Click to visit the course at the Funka Academy website" xr:uid="{EFB0078A-5B55-AD4C-AE43-1A561F958AA1}"/>
    <hyperlink ref="B33" r:id="rId38" tooltip="Click to visit the course at the Funka Academy website" xr:uid="{DE583253-21D0-4D4B-80E6-6329E07E71F9}"/>
    <hyperlink ref="B34" r:id="rId39" tooltip="Click to visit the course at the Funka Academy website" xr:uid="{6390B448-D74E-5F45-9167-9B0229D97E46}"/>
    <hyperlink ref="B35" r:id="rId40" tooltip="Click to visit the course at the Funka Academy website" xr:uid="{FC67388F-6D45-2A45-B5F8-D1D9F80CC03F}"/>
    <hyperlink ref="B36" r:id="rId41" tooltip="Click to visit the course at the Funka Academy website" xr:uid="{D3E226F7-4466-B345-BD08-09C2D01866E5}"/>
    <hyperlink ref="B37" r:id="rId42" tooltip="Click to visit the course at the Funka Academy website" xr:uid="{5C43A221-D2C6-3F4C-8DEE-7000E3D3CEAB}"/>
    <hyperlink ref="B38" r:id="rId43" tooltip="Click to visit the course at the Funka Academy website" xr:uid="{43061962-CEAC-A148-B1A0-0D02C295E342}"/>
    <hyperlink ref="B51" r:id="rId44" tooltip="Click to visit the course package at the Funka Academy website" xr:uid="{853E8175-A15D-3B40-B5CF-7D092981A3C8}"/>
    <hyperlink ref="B52" r:id="rId45" tooltip="Click to visit the course package at the Funka Academy website" xr:uid="{63BFA1A3-7F84-CD4A-AB01-445F26BA4962}"/>
    <hyperlink ref="B53" r:id="rId46" tooltip="Click to visit the course package at the Funka Academy website" xr:uid="{CCE31803-608B-5540-A4BD-51E6B5523C28}"/>
    <hyperlink ref="B54" r:id="rId47" tooltip="Click to visit the course package at the Funka Academy website" xr:uid="{09C40A44-12FF-EF40-8141-653B51C72C3C}"/>
    <hyperlink ref="B55" r:id="rId48" tooltip="Click to visit the course package at the Funka Academy website" xr:uid="{C9103B4D-42FE-C44B-9DE4-EE0EBEEE9A5C}"/>
    <hyperlink ref="B56" r:id="rId49" tooltip="Click to visit the course package at the Funka Academy website" xr:uid="{37CD22A6-B317-AC40-9F27-2FAFAB1B8514}"/>
    <hyperlink ref="B57" r:id="rId50" tooltip="Click to visit the course package at the Funka Academy website" xr:uid="{1980B344-1361-0547-8426-043F0D6483D0}"/>
    <hyperlink ref="B58" r:id="rId51" tooltip="Click to visit the course package at the Funka Academy website" xr:uid="{EA3FF7FA-80DB-A749-8AAB-1BFBDAFBFDD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Funka Academy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Rolf</dc:creator>
  <cp:lastModifiedBy>Mikael Weimarck</cp:lastModifiedBy>
  <dcterms:created xsi:type="dcterms:W3CDTF">2023-05-11T11:31:02Z</dcterms:created>
  <dcterms:modified xsi:type="dcterms:W3CDTF">2024-06-26T15:19:54Z</dcterms:modified>
</cp:coreProperties>
</file>